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24226"/>
  <mc:AlternateContent xmlns:mc="http://schemas.openxmlformats.org/markup-compatibility/2006">
    <mc:Choice Requires="x15">
      <x15ac:absPath xmlns:x15ac="http://schemas.microsoft.com/office/spreadsheetml/2010/11/ac" url="https://d.docs.live.net/caf58a2bd081dc14/Documents/My Projects/00 - Website Updates/ROC/"/>
    </mc:Choice>
  </mc:AlternateContent>
  <xr:revisionPtr revIDLastSave="0" documentId="8_{90B0137F-4E7E-784B-BC99-39E3CDFB4C80}" xr6:coauthVersionLast="47" xr6:coauthVersionMax="47" xr10:uidLastSave="{00000000-0000-0000-0000-000000000000}"/>
  <bookViews>
    <workbookView xWindow="15300" yWindow="500" windowWidth="29040" windowHeight="15720" tabRatio="329" xr2:uid="{00000000-000D-0000-FFFF-FFFF00000000}"/>
  </bookViews>
  <sheets>
    <sheet name="CURRENT RATES" sheetId="1" r:id="rId1"/>
    <sheet name="Calculator" sheetId="8" r:id="rId2"/>
  </sheets>
  <externalReferences>
    <externalReference r:id="rId3"/>
  </externalReferences>
  <definedNames>
    <definedName name="_xlnm._FilterDatabase" localSheetId="0" hidden="1">'CURRENT RATES'!$A$3:$C$69</definedName>
    <definedName name="_xlnm.Print_Titles" localSheetId="0">'CURRENT RATES'!$1:$3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1" l="1"/>
  <c r="F4" i="1"/>
  <c r="H4" i="1"/>
  <c r="H26" i="1" l="1"/>
  <c r="G26" i="1"/>
  <c r="F26" i="1"/>
  <c r="F75" i="1" l="1"/>
  <c r="G75" i="1"/>
  <c r="H75" i="1"/>
  <c r="F50" i="1" l="1"/>
  <c r="G50" i="1"/>
  <c r="H50" i="1"/>
  <c r="G20" i="1"/>
  <c r="F20" i="1" l="1"/>
  <c r="H20" i="1"/>
  <c r="H8" i="1" l="1"/>
  <c r="G8" i="1"/>
  <c r="F8" i="1"/>
  <c r="F71" i="1" l="1"/>
  <c r="G71" i="1"/>
  <c r="H71" i="1"/>
  <c r="H29" i="1" l="1"/>
  <c r="G29" i="1"/>
  <c r="F29" i="1"/>
  <c r="D3" i="8"/>
  <c r="E3" i="8" s="1"/>
  <c r="D4" i="8"/>
  <c r="E4" i="8" s="1"/>
  <c r="D5" i="8"/>
  <c r="E5" i="8" s="1"/>
  <c r="D6" i="8"/>
  <c r="E6" i="8" s="1"/>
  <c r="D7" i="8"/>
  <c r="E7" i="8" s="1"/>
  <c r="D8" i="8"/>
  <c r="E8" i="8" s="1"/>
  <c r="D9" i="8"/>
  <c r="E9" i="8" s="1"/>
  <c r="D10" i="8"/>
  <c r="E10" i="8" s="1"/>
  <c r="D11" i="8"/>
  <c r="E11" i="8" s="1"/>
  <c r="D12" i="8"/>
  <c r="E12" i="8" s="1"/>
  <c r="D13" i="8"/>
  <c r="E13" i="8" s="1"/>
  <c r="D14" i="8"/>
  <c r="E14" i="8" s="1"/>
  <c r="D15" i="8"/>
  <c r="E15" i="8" s="1"/>
  <c r="D16" i="8"/>
  <c r="E16" i="8" s="1"/>
  <c r="D17" i="8"/>
  <c r="E17" i="8" s="1"/>
  <c r="D18" i="8"/>
  <c r="E18" i="8" s="1"/>
  <c r="B18" i="8"/>
  <c r="B17" i="8"/>
  <c r="B16" i="8"/>
  <c r="B15" i="8"/>
  <c r="B14" i="8"/>
  <c r="B13" i="8"/>
  <c r="B12" i="8"/>
  <c r="B11" i="8"/>
  <c r="B10" i="8"/>
  <c r="B9" i="8"/>
  <c r="B8" i="8"/>
  <c r="B7" i="8"/>
  <c r="B6" i="8"/>
  <c r="B5" i="8"/>
  <c r="B2" i="8"/>
  <c r="H6" i="1" l="1"/>
  <c r="F6" i="1"/>
  <c r="G6" i="1"/>
  <c r="D2" i="8" l="1"/>
  <c r="E2" i="8" s="1"/>
  <c r="E19" i="8" s="1"/>
  <c r="F49" i="1" l="1"/>
  <c r="G49" i="1"/>
  <c r="H49" i="1"/>
  <c r="F67" i="1"/>
  <c r="G13" i="1"/>
  <c r="F13" i="1"/>
  <c r="H13" i="1"/>
  <c r="H23" i="1"/>
  <c r="G23" i="1"/>
  <c r="F23" i="1"/>
  <c r="H72" i="1"/>
  <c r="G72" i="1"/>
  <c r="F72" i="1"/>
  <c r="F9" i="1"/>
  <c r="H9" i="1"/>
  <c r="G9" i="1"/>
  <c r="F35" i="1"/>
  <c r="H35" i="1"/>
  <c r="G35" i="1"/>
  <c r="H58" i="1"/>
  <c r="G58" i="1"/>
  <c r="F58" i="1"/>
  <c r="H65" i="1"/>
  <c r="G65" i="1"/>
  <c r="F65" i="1"/>
  <c r="H69" i="1"/>
  <c r="G69" i="1"/>
  <c r="F69" i="1"/>
  <c r="H73" i="1"/>
  <c r="G73" i="1"/>
  <c r="F73" i="1"/>
  <c r="F5" i="1"/>
  <c r="H5" i="1"/>
  <c r="G5" i="1"/>
  <c r="F12" i="1"/>
  <c r="H12" i="1"/>
  <c r="G12" i="1"/>
  <c r="H15" i="1"/>
  <c r="G15" i="1"/>
  <c r="F15" i="1"/>
  <c r="H17" i="1"/>
  <c r="G17" i="1"/>
  <c r="F17" i="1"/>
  <c r="H19" i="1"/>
  <c r="G19" i="1"/>
  <c r="F19" i="1"/>
  <c r="H22" i="1"/>
  <c r="G22" i="1"/>
  <c r="F22" i="1"/>
  <c r="H25" i="1"/>
  <c r="G25" i="1"/>
  <c r="F25" i="1"/>
  <c r="H28" i="1"/>
  <c r="G28" i="1"/>
  <c r="F28" i="1"/>
  <c r="H33" i="1"/>
  <c r="G33" i="1"/>
  <c r="F33" i="1"/>
  <c r="F37" i="1"/>
  <c r="H37" i="1"/>
  <c r="G37" i="1"/>
  <c r="F41" i="1"/>
  <c r="H41" i="1"/>
  <c r="G41" i="1"/>
  <c r="H43" i="1"/>
  <c r="G43" i="1"/>
  <c r="F43" i="1"/>
  <c r="H45" i="1"/>
  <c r="G45" i="1"/>
  <c r="F45" i="1"/>
  <c r="H47" i="1"/>
  <c r="G47" i="1"/>
  <c r="F47" i="1"/>
  <c r="H52" i="1"/>
  <c r="G52" i="1"/>
  <c r="F52" i="1"/>
  <c r="H56" i="1"/>
  <c r="G56" i="1"/>
  <c r="F56" i="1"/>
  <c r="H62" i="1"/>
  <c r="G62" i="1"/>
  <c r="F62" i="1"/>
  <c r="H64" i="1"/>
  <c r="G64" i="1"/>
  <c r="F64" i="1"/>
  <c r="H66" i="1"/>
  <c r="G66" i="1"/>
  <c r="F66" i="1"/>
  <c r="H70" i="1"/>
  <c r="G70" i="1"/>
  <c r="F70" i="1"/>
  <c r="H31" i="1"/>
  <c r="G31" i="1"/>
  <c r="F31" i="1"/>
  <c r="F39" i="1"/>
  <c r="H39" i="1"/>
  <c r="G39" i="1"/>
  <c r="H54" i="1"/>
  <c r="G54" i="1"/>
  <c r="F54" i="1"/>
  <c r="H60" i="1"/>
  <c r="G60" i="1"/>
  <c r="F60" i="1"/>
  <c r="H68" i="1"/>
  <c r="G68" i="1"/>
  <c r="F68" i="1"/>
  <c r="H74" i="1"/>
  <c r="G74" i="1"/>
  <c r="F74" i="1"/>
  <c r="H7" i="1"/>
  <c r="G7" i="1"/>
  <c r="F7" i="1"/>
  <c r="H11" i="1"/>
  <c r="G11" i="1"/>
  <c r="F11" i="1"/>
  <c r="H14" i="1"/>
  <c r="G14" i="1"/>
  <c r="F14" i="1"/>
  <c r="H16" i="1"/>
  <c r="G16" i="1"/>
  <c r="F16" i="1"/>
  <c r="H18" i="1"/>
  <c r="G18" i="1"/>
  <c r="F18" i="1"/>
  <c r="H21" i="1"/>
  <c r="G21" i="1"/>
  <c r="F21" i="1"/>
  <c r="H24" i="1"/>
  <c r="G24" i="1"/>
  <c r="F24" i="1"/>
  <c r="H27" i="1"/>
  <c r="G27" i="1"/>
  <c r="F27" i="1"/>
  <c r="H30" i="1"/>
  <c r="G30" i="1"/>
  <c r="F30" i="1"/>
  <c r="H32" i="1"/>
  <c r="G32" i="1"/>
  <c r="F32" i="1"/>
  <c r="H34" i="1"/>
  <c r="G34" i="1"/>
  <c r="F34" i="1"/>
  <c r="H36" i="1"/>
  <c r="G36" i="1"/>
  <c r="F36" i="1"/>
  <c r="H38" i="1"/>
  <c r="G38" i="1"/>
  <c r="F38" i="1"/>
  <c r="H40" i="1"/>
  <c r="G40" i="1"/>
  <c r="F40" i="1"/>
  <c r="H42" i="1"/>
  <c r="G42" i="1"/>
  <c r="F42" i="1"/>
  <c r="H44" i="1"/>
  <c r="G44" i="1"/>
  <c r="F44" i="1"/>
  <c r="H46" i="1"/>
  <c r="G46" i="1"/>
  <c r="F46" i="1"/>
  <c r="H48" i="1"/>
  <c r="G48" i="1"/>
  <c r="F48" i="1"/>
  <c r="H51" i="1"/>
  <c r="G51" i="1"/>
  <c r="F51" i="1"/>
  <c r="H53" i="1"/>
  <c r="G53" i="1"/>
  <c r="F53" i="1"/>
  <c r="H55" i="1"/>
  <c r="G55" i="1"/>
  <c r="F55" i="1"/>
  <c r="H57" i="1"/>
  <c r="G57" i="1"/>
  <c r="F57" i="1"/>
  <c r="H59" i="1"/>
  <c r="G59" i="1"/>
  <c r="F59" i="1"/>
  <c r="H61" i="1"/>
  <c r="G61" i="1"/>
  <c r="F61" i="1"/>
  <c r="H63" i="1"/>
  <c r="G63" i="1"/>
  <c r="F63" i="1"/>
  <c r="G67" i="1" l="1"/>
  <c r="H67" i="1"/>
</calcChain>
</file>

<file path=xl/sharedStrings.xml><?xml version="1.0" encoding="utf-8"?>
<sst xmlns="http://schemas.openxmlformats.org/spreadsheetml/2006/main" count="226" uniqueCount="195">
  <si>
    <t>Code IN CRSS</t>
  </si>
  <si>
    <t>Currency Name</t>
  </si>
  <si>
    <t>US</t>
  </si>
  <si>
    <t>CI</t>
  </si>
  <si>
    <t>ARS</t>
  </si>
  <si>
    <t>ARGENTINA PESO</t>
  </si>
  <si>
    <t>AL</t>
  </si>
  <si>
    <t>AUSTRALIAN DOLLAR</t>
  </si>
  <si>
    <t>BL</t>
  </si>
  <si>
    <t>BELGIAN FRANC</t>
  </si>
  <si>
    <t>BR</t>
  </si>
  <si>
    <t>BRAZIL REAL (CRUZADOS</t>
  </si>
  <si>
    <t>CD</t>
  </si>
  <si>
    <t>CANADIAN DOLLAR</t>
  </si>
  <si>
    <t>CAYMAN DOLLAR</t>
  </si>
  <si>
    <t>CP</t>
  </si>
  <si>
    <t>CHILEAN PESO</t>
  </si>
  <si>
    <t>CZK</t>
  </si>
  <si>
    <t>CZECH KORUNA</t>
  </si>
  <si>
    <t>DK</t>
  </si>
  <si>
    <t>DANISH KRONE</t>
  </si>
  <si>
    <t>EP</t>
  </si>
  <si>
    <t>EGYPTIAN POUND</t>
  </si>
  <si>
    <t>EUR</t>
  </si>
  <si>
    <t>EURO DOLLAR</t>
  </si>
  <si>
    <t>EC</t>
  </si>
  <si>
    <t>EUROPEAN CURRENCY UNIT</t>
  </si>
  <si>
    <t>FM</t>
  </si>
  <si>
    <t>FINNISH MARKKA</t>
  </si>
  <si>
    <t>FR</t>
  </si>
  <si>
    <t>FRENCH FRANC</t>
  </si>
  <si>
    <t>DM</t>
  </si>
  <si>
    <t>GERMAN (DEUTSCH) MARK</t>
  </si>
  <si>
    <t>GD</t>
  </si>
  <si>
    <t>GREEK DRACHMA</t>
  </si>
  <si>
    <t>HK</t>
  </si>
  <si>
    <t>HONG KONG DOLLAR</t>
  </si>
  <si>
    <t>ISK</t>
  </si>
  <si>
    <t>ICELAND KRONA</t>
  </si>
  <si>
    <t>IDR</t>
  </si>
  <si>
    <t>INDONESIAN RUPIA</t>
  </si>
  <si>
    <t>IR</t>
  </si>
  <si>
    <t>IRANIAN RIAL</t>
  </si>
  <si>
    <t>IP</t>
  </si>
  <si>
    <t>IRISH PUNT</t>
  </si>
  <si>
    <t>IL</t>
  </si>
  <si>
    <t>ITALIAN LIRA</t>
  </si>
  <si>
    <t>JA</t>
  </si>
  <si>
    <t>JAMAICAN DOLLAR</t>
  </si>
  <si>
    <t>YE</t>
  </si>
  <si>
    <t>JAPANESE YEN</t>
  </si>
  <si>
    <t>KD</t>
  </si>
  <si>
    <t>KUWAIT DINARS</t>
  </si>
  <si>
    <t>RM</t>
  </si>
  <si>
    <t>MALAYSIAN RINGGIT</t>
  </si>
  <si>
    <t>MP</t>
  </si>
  <si>
    <t>MEXICAN PESOS</t>
  </si>
  <si>
    <t>DG</t>
  </si>
  <si>
    <t>DUTCH GUILDER</t>
  </si>
  <si>
    <t>NZ</t>
  </si>
  <si>
    <t>NEW ZEALAND DOLLAR</t>
  </si>
  <si>
    <t>PE</t>
  </si>
  <si>
    <t>PORTUGUESE ESCUDO</t>
  </si>
  <si>
    <t>SR</t>
  </si>
  <si>
    <t>SAUDI RIYAL</t>
  </si>
  <si>
    <t>SI</t>
  </si>
  <si>
    <t>SINGAPORE DOLLAR</t>
  </si>
  <si>
    <t>AR</t>
  </si>
  <si>
    <t>SOUTH AFRICAN RAND</t>
  </si>
  <si>
    <t>SP</t>
  </si>
  <si>
    <t>SPANISH PESETA</t>
  </si>
  <si>
    <t>SK</t>
  </si>
  <si>
    <t>SWEDISH KRONA</t>
  </si>
  <si>
    <t>SW</t>
  </si>
  <si>
    <t>SWISS FRANC</t>
  </si>
  <si>
    <t>THB</t>
  </si>
  <si>
    <t>THAI BAHT</t>
  </si>
  <si>
    <t>TT</t>
  </si>
  <si>
    <t>TRINIDAD/TOBAGO DOLLARS</t>
  </si>
  <si>
    <t>NT</t>
  </si>
  <si>
    <t>TUNISIAN DINAR</t>
  </si>
  <si>
    <t>TL</t>
  </si>
  <si>
    <t>TURKISH LIRA</t>
  </si>
  <si>
    <t>UK</t>
  </si>
  <si>
    <t>BRITISH POUND</t>
  </si>
  <si>
    <t>US DOLLAR</t>
  </si>
  <si>
    <t>VL</t>
  </si>
  <si>
    <t>VENEZUELAN BOLIVAR</t>
  </si>
  <si>
    <t>KRW</t>
  </si>
  <si>
    <t>KOREAN WON</t>
  </si>
  <si>
    <t>NOR</t>
  </si>
  <si>
    <t>NORWEGIAN KRONER</t>
  </si>
  <si>
    <t>TN</t>
  </si>
  <si>
    <t>AED</t>
  </si>
  <si>
    <t xml:space="preserve">UAE DIRHAM </t>
  </si>
  <si>
    <t>ILS</t>
  </si>
  <si>
    <t>ISREALI NEW SHEKELS</t>
  </si>
  <si>
    <t>BD</t>
  </si>
  <si>
    <t>CNY</t>
  </si>
  <si>
    <t>BAHRAINI DINAR</t>
  </si>
  <si>
    <t>QAR</t>
  </si>
  <si>
    <t>QATAR RIALS</t>
  </si>
  <si>
    <t>INR</t>
  </si>
  <si>
    <t>INDIAN RUPEE</t>
  </si>
  <si>
    <t>HUF</t>
  </si>
  <si>
    <t>HUNGARIAN FORINT</t>
  </si>
  <si>
    <t>CHINESE RENMINBI (YUAN)</t>
  </si>
  <si>
    <t>PLN</t>
  </si>
  <si>
    <t>POLISH ZLOTY</t>
  </si>
  <si>
    <t>NEW ROMANIAN LEU</t>
  </si>
  <si>
    <t>RON</t>
  </si>
  <si>
    <t>NEW TURKISK LIRA</t>
  </si>
  <si>
    <t>TRY</t>
  </si>
  <si>
    <t>AUD</t>
  </si>
  <si>
    <t>BRL</t>
  </si>
  <si>
    <t>CAD</t>
  </si>
  <si>
    <t>KYD</t>
  </si>
  <si>
    <t>CLP</t>
  </si>
  <si>
    <t>DKK</t>
  </si>
  <si>
    <t>EGP</t>
  </si>
  <si>
    <t>HKD</t>
  </si>
  <si>
    <t>IRR</t>
  </si>
  <si>
    <t>JMD</t>
  </si>
  <si>
    <t>JPY</t>
  </si>
  <si>
    <t>KWD</t>
  </si>
  <si>
    <t>MYR</t>
  </si>
  <si>
    <t>MXN</t>
  </si>
  <si>
    <t>NOK</t>
  </si>
  <si>
    <t>NZD</t>
  </si>
  <si>
    <t>SAR</t>
  </si>
  <si>
    <t>SGD</t>
  </si>
  <si>
    <t>ZAR</t>
  </si>
  <si>
    <t>SEK</t>
  </si>
  <si>
    <t>CHF</t>
  </si>
  <si>
    <t>TTD</t>
  </si>
  <si>
    <t>TND</t>
  </si>
  <si>
    <t>GBP</t>
  </si>
  <si>
    <t>VEB</t>
  </si>
  <si>
    <t>BHD</t>
  </si>
  <si>
    <t>BEF</t>
  </si>
  <si>
    <t>FIM</t>
  </si>
  <si>
    <t>FRF</t>
  </si>
  <si>
    <t>DEM</t>
  </si>
  <si>
    <t>GRD</t>
  </si>
  <si>
    <t>IEP</t>
  </si>
  <si>
    <t>ITL</t>
  </si>
  <si>
    <t>NLG</t>
  </si>
  <si>
    <t>PTE</t>
  </si>
  <si>
    <t>ESP</t>
  </si>
  <si>
    <t>TRL</t>
  </si>
  <si>
    <t>SKK</t>
  </si>
  <si>
    <t>JOD</t>
  </si>
  <si>
    <t>RUB</t>
  </si>
  <si>
    <t>RUSSIAN RUBLE</t>
  </si>
  <si>
    <t>JORDANIAN DINAR</t>
  </si>
  <si>
    <t>XEU</t>
  </si>
  <si>
    <r>
      <t>Note:</t>
    </r>
    <r>
      <rPr>
        <sz val="9"/>
        <rFont val="Arial"/>
        <family val="2"/>
      </rPr>
      <t xml:space="preserve"> Share capital remains constant at the rate at which the company is registered unless it is subsequently altered (increased or decreased).  The prevailing rate in the system at the date of system update will then apply.</t>
    </r>
  </si>
  <si>
    <t>ISO 4217 Currency CODES</t>
  </si>
  <si>
    <t>VEF</t>
  </si>
  <si>
    <r>
      <t xml:space="preserve">VENEZUELAN BOLIVAR FUERTE 
</t>
    </r>
    <r>
      <rPr>
        <sz val="9"/>
        <color indexed="10"/>
        <rFont val="Arial"/>
        <family val="2"/>
      </rPr>
      <t>(</t>
    </r>
    <r>
      <rPr>
        <sz val="8"/>
        <color indexed="10"/>
        <rFont val="Arial"/>
        <family val="2"/>
      </rPr>
      <t>replaced Bolivar 01JAN08 1:1000)</t>
    </r>
  </si>
  <si>
    <t>Equivalent of Upper Share Capital Limit</t>
  </si>
  <si>
    <t>CI Equivalent</t>
  </si>
  <si>
    <t>CI Rate</t>
  </si>
  <si>
    <t>GRAND TOTAL</t>
  </si>
  <si>
    <r>
      <t xml:space="preserve">Currency Name
</t>
    </r>
    <r>
      <rPr>
        <b/>
        <i/>
        <sz val="8"/>
        <color indexed="60"/>
        <rFont val="Calibri"/>
        <family val="2"/>
      </rPr>
      <t>(automatically populated)</t>
    </r>
  </si>
  <si>
    <t>CYP</t>
  </si>
  <si>
    <t>CYPRUS POUND</t>
  </si>
  <si>
    <t>CNH</t>
  </si>
  <si>
    <t>OFFSHORE CHINESE RENMINBI</t>
  </si>
  <si>
    <t>OMANI RIAL</t>
  </si>
  <si>
    <t>OMR</t>
  </si>
  <si>
    <r>
      <t xml:space="preserve">TAIWAN DOLLAR/NEW TAIWAN DOLLAR OR </t>
    </r>
    <r>
      <rPr>
        <b/>
        <sz val="9"/>
        <color indexed="10"/>
        <rFont val="Arial"/>
        <family val="2"/>
      </rPr>
      <t>TWD</t>
    </r>
  </si>
  <si>
    <t>Amount</t>
  </si>
  <si>
    <t>BSD</t>
  </si>
  <si>
    <t>BAHAMIAN DOLLAR</t>
  </si>
  <si>
    <t>GTQ</t>
  </si>
  <si>
    <t>GUATEMALAN  QUETZAL</t>
  </si>
  <si>
    <t>UYU</t>
  </si>
  <si>
    <t>URUGUAYAN PESO</t>
  </si>
  <si>
    <t>BB</t>
  </si>
  <si>
    <t>BBD</t>
  </si>
  <si>
    <t>BARBADOS DOLLAR</t>
  </si>
  <si>
    <t>DOP</t>
  </si>
  <si>
    <t>DOMINICAN PESO</t>
  </si>
  <si>
    <t>PHP</t>
  </si>
  <si>
    <t>PHILIPPINE PESO</t>
  </si>
  <si>
    <t>VND</t>
  </si>
  <si>
    <t>VIETNAMESE DONG</t>
  </si>
  <si>
    <t>GEL</t>
  </si>
  <si>
    <t>GEORGIAN LARI</t>
  </si>
  <si>
    <t>SLOVAK KORUNY</t>
  </si>
  <si>
    <t>TWD</t>
  </si>
  <si>
    <t>USD</t>
  </si>
  <si>
    <t>BMD</t>
  </si>
  <si>
    <t>BERMUDIAN DOLLAR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</si>
</sst>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00000_);_(* \(#,##0.000000\);_(* &quot;-&quot;??_);_(@_)"/>
  </numFmts>
  <fonts count="22" x14ac:knownFonts="1">
    <font>
      <sz val="10"/>
      <name val="Arial"/>
    </font>
    <font>
      <sz val="11"/>
      <color theme="1"/>
      <name val="Calibri"/>
      <family val="2"/>
      <scheme val="minor"/>
    </font>
    <font>
      <sz val="10"/>
      <name val="Arial"/>
      <family val="2"/>
    </font>
    <font>
      <sz val="10"/>
      <name val="Arial"/>
      <family val="2"/>
    </font>
    <font>
      <b/>
      <sz val="9"/>
      <name val="Arial"/>
      <family val="2"/>
    </font>
    <font>
      <sz val="9"/>
      <name val="Arial"/>
      <family val="2"/>
    </font>
    <font>
      <b/>
      <sz val="9"/>
      <name val="Arial"/>
      <family val="2"/>
    </font>
    <font>
      <sz val="9"/>
      <name val="Arial"/>
      <family val="2"/>
    </font>
    <font>
      <b/>
      <u/>
      <sz val="9"/>
      <name val="Arial"/>
      <family val="2"/>
    </font>
    <font>
      <sz val="9"/>
      <color indexed="10"/>
      <name val="Arial"/>
      <family val="2"/>
    </font>
    <font>
      <sz val="8"/>
      <color indexed="10"/>
      <name val="Arial"/>
      <family val="2"/>
    </font>
    <font>
      <i/>
      <sz val="8"/>
      <name val="Arial"/>
      <family val="2"/>
    </font>
    <font>
      <b/>
      <i/>
      <sz val="9"/>
      <name val="Arial"/>
      <family val="2"/>
    </font>
    <font>
      <b/>
      <sz val="9"/>
      <name val="Arial Narrow"/>
      <family val="2"/>
    </font>
    <font>
      <b/>
      <i/>
      <sz val="8"/>
      <color indexed="60"/>
      <name val="Calibri"/>
      <family val="2"/>
    </font>
    <font>
      <b/>
      <sz val="9"/>
      <color indexed="10"/>
      <name val="Arial"/>
      <family val="2"/>
    </font>
    <font>
      <sz val="11"/>
      <color theme="1"/>
      <name val="Calibri"/>
      <family val="2"/>
      <scheme val="minor"/>
    </font>
    <font>
      <sz val="10"/>
      <name val="Calibri"/>
      <family val="2"/>
      <scheme val="minor"/>
    </font>
    <font>
      <b/>
      <sz val="9"/>
      <color rgb="FFC00000"/>
      <name val="Calibri"/>
      <family val="2"/>
      <scheme val="minor"/>
    </font>
    <font>
      <b/>
      <sz val="10"/>
      <color rgb="FFC00000"/>
      <name val="Calibri"/>
      <family val="2"/>
      <scheme val="minor"/>
    </font>
    <font>
      <b/>
      <sz val="10"/>
      <name val="Calibri"/>
      <family val="2"/>
      <scheme val="minor"/>
    </font>
    <font>
      <sz val="9"/>
      <color rgb="FF000000"/>
      <name val="Arial"/>
      <family val="2"/>
    </font>
  </fonts>
  <fills count="7">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7"/>
        <bgColor indexed="64"/>
      </patternFill>
    </fill>
    <fill>
      <patternFill patternType="solid">
        <fgColor theme="6" tint="0.59999389629810485"/>
        <bgColor indexed="64"/>
      </patternFill>
    </fill>
    <fill>
      <patternFill patternType="solid">
        <fgColor rgb="FFFFFFCC"/>
        <bgColor indexed="64"/>
      </patternFill>
    </fill>
  </fills>
  <borders count="40">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s>
  <cellStyleXfs count="13">
    <xf numFmtId="0" fontId="0" fillId="0" borderId="0"/>
    <xf numFmtId="43" fontId="2" fillId="0" borderId="0" applyFont="0" applyFill="0" applyBorder="0" applyAlignment="0" applyProtection="0"/>
    <xf numFmtId="43" fontId="3" fillId="0" borderId="0" applyFont="0" applyFill="0" applyBorder="0" applyAlignment="0" applyProtection="0"/>
    <xf numFmtId="43" fontId="16" fillId="0" borderId="0" applyFont="0" applyFill="0" applyBorder="0" applyAlignment="0" applyProtection="0"/>
    <xf numFmtId="0" fontId="3" fillId="0" borderId="0"/>
    <xf numFmtId="0" fontId="3" fillId="0" borderId="0"/>
    <xf numFmtId="0" fontId="16" fillId="0" borderId="0"/>
    <xf numFmtId="0" fontId="2" fillId="0" borderId="0"/>
    <xf numFmtId="43" fontId="2" fillId="0" borderId="0" applyFont="0" applyFill="0" applyBorder="0" applyAlignment="0" applyProtection="0"/>
    <xf numFmtId="43" fontId="1" fillId="0" borderId="0" applyFont="0" applyFill="0" applyBorder="0" applyAlignment="0" applyProtection="0"/>
    <xf numFmtId="0" fontId="2" fillId="0" borderId="0"/>
    <xf numFmtId="0" fontId="2" fillId="0" borderId="0"/>
    <xf numFmtId="0" fontId="1" fillId="0" borderId="0"/>
  </cellStyleXfs>
  <cellXfs count="86">
    <xf numFmtId="0" fontId="0" fillId="0" borderId="0" xfId="0"/>
    <xf numFmtId="0" fontId="3" fillId="0" borderId="0" xfId="0" applyFont="1"/>
    <xf numFmtId="0" fontId="7" fillId="0" borderId="1" xfId="0" applyFont="1" applyBorder="1" applyAlignment="1">
      <alignment horizontal="center" wrapText="1"/>
    </xf>
    <xf numFmtId="0" fontId="7" fillId="0" borderId="2" xfId="0" applyFont="1" applyBorder="1" applyAlignment="1">
      <alignment horizontal="center" wrapText="1"/>
    </xf>
    <xf numFmtId="0" fontId="7" fillId="0" borderId="2" xfId="0" applyFont="1" applyBorder="1" applyAlignment="1">
      <alignment horizontal="center"/>
    </xf>
    <xf numFmtId="0" fontId="7" fillId="0" borderId="3" xfId="0" applyFont="1" applyBorder="1" applyAlignment="1">
      <alignment horizontal="center" wrapText="1"/>
    </xf>
    <xf numFmtId="0" fontId="7" fillId="0" borderId="0" xfId="0" applyFont="1" applyAlignment="1">
      <alignment horizontal="center"/>
    </xf>
    <xf numFmtId="0" fontId="7" fillId="0" borderId="0" xfId="0" applyFont="1"/>
    <xf numFmtId="0" fontId="7" fillId="0" borderId="5" xfId="0" applyFont="1" applyBorder="1" applyAlignment="1">
      <alignment horizontal="center" wrapText="1"/>
    </xf>
    <xf numFmtId="0" fontId="7" fillId="0" borderId="6" xfId="0" applyFont="1" applyBorder="1" applyAlignment="1">
      <alignment wrapText="1"/>
    </xf>
    <xf numFmtId="0" fontId="7" fillId="0" borderId="7" xfId="0" applyFont="1" applyBorder="1" applyAlignment="1">
      <alignment horizontal="center" wrapText="1"/>
    </xf>
    <xf numFmtId="0" fontId="7" fillId="0" borderId="8" xfId="0" applyFont="1" applyBorder="1" applyAlignment="1">
      <alignment wrapText="1"/>
    </xf>
    <xf numFmtId="0" fontId="7" fillId="0" borderId="8" xfId="0" applyFont="1" applyBorder="1"/>
    <xf numFmtId="0" fontId="7" fillId="0" borderId="7" xfId="0" applyFont="1" applyBorder="1" applyAlignment="1">
      <alignment horizontal="center"/>
    </xf>
    <xf numFmtId="0" fontId="7" fillId="0" borderId="9" xfId="0" applyFont="1" applyBorder="1" applyAlignment="1">
      <alignment horizontal="center" wrapText="1"/>
    </xf>
    <xf numFmtId="0" fontId="7" fillId="0" borderId="10" xfId="0" applyFont="1" applyBorder="1" applyAlignment="1">
      <alignment wrapText="1"/>
    </xf>
    <xf numFmtId="0" fontId="6" fillId="3" borderId="4" xfId="0" applyFont="1" applyFill="1" applyBorder="1" applyAlignment="1">
      <alignment horizontal="center" wrapText="1"/>
    </xf>
    <xf numFmtId="0" fontId="6" fillId="3" borderId="12" xfId="0" applyFont="1" applyFill="1" applyBorder="1" applyAlignment="1">
      <alignment horizontal="center" wrapText="1"/>
    </xf>
    <xf numFmtId="0" fontId="6" fillId="3" borderId="13" xfId="0" applyFont="1" applyFill="1" applyBorder="1" applyAlignment="1">
      <alignment wrapText="1"/>
    </xf>
    <xf numFmtId="0" fontId="7" fillId="0" borderId="0" xfId="0" applyFont="1" applyAlignment="1">
      <alignment horizontal="center" wrapText="1"/>
    </xf>
    <xf numFmtId="0" fontId="7" fillId="0" borderId="0" xfId="0" applyFont="1" applyAlignment="1">
      <alignment wrapText="1"/>
    </xf>
    <xf numFmtId="164" fontId="5" fillId="4" borderId="19" xfId="1" applyNumberFormat="1" applyFont="1" applyFill="1" applyBorder="1"/>
    <xf numFmtId="164" fontId="5" fillId="4" borderId="18" xfId="0" applyNumberFormat="1" applyFont="1" applyFill="1" applyBorder="1"/>
    <xf numFmtId="164" fontId="5" fillId="4" borderId="20" xfId="0" applyNumberFormat="1" applyFont="1" applyFill="1" applyBorder="1"/>
    <xf numFmtId="164" fontId="5" fillId="0" borderId="5" xfId="1" applyNumberFormat="1" applyFont="1" applyBorder="1"/>
    <xf numFmtId="164" fontId="5" fillId="0" borderId="21" xfId="1" applyNumberFormat="1" applyFont="1" applyBorder="1"/>
    <xf numFmtId="164" fontId="5" fillId="0" borderId="9" xfId="1" applyNumberFormat="1" applyFont="1" applyBorder="1"/>
    <xf numFmtId="164" fontId="5" fillId="0" borderId="17" xfId="1" applyNumberFormat="1" applyFont="1" applyBorder="1"/>
    <xf numFmtId="164" fontId="5" fillId="0" borderId="0" xfId="1" applyNumberFormat="1" applyFont="1"/>
    <xf numFmtId="164" fontId="5" fillId="0" borderId="0" xfId="0" applyNumberFormat="1" applyFont="1"/>
    <xf numFmtId="0" fontId="5" fillId="0" borderId="8" xfId="0" applyFont="1" applyBorder="1" applyAlignment="1">
      <alignment wrapText="1"/>
    </xf>
    <xf numFmtId="0" fontId="5" fillId="0" borderId="2" xfId="0" applyFont="1" applyBorder="1" applyAlignment="1">
      <alignment horizontal="center" wrapText="1"/>
    </xf>
    <xf numFmtId="0" fontId="17" fillId="0" borderId="3" xfId="0" applyFont="1" applyBorder="1" applyProtection="1">
      <protection locked="0"/>
    </xf>
    <xf numFmtId="43" fontId="17" fillId="0" borderId="3" xfId="1" applyFont="1" applyBorder="1" applyProtection="1">
      <protection locked="0"/>
    </xf>
    <xf numFmtId="0" fontId="17" fillId="0" borderId="2" xfId="0" applyFont="1" applyBorder="1" applyProtection="1">
      <protection locked="0"/>
    </xf>
    <xf numFmtId="43" fontId="17" fillId="0" borderId="2" xfId="1" applyFont="1" applyBorder="1" applyProtection="1">
      <protection locked="0"/>
    </xf>
    <xf numFmtId="0" fontId="18" fillId="5" borderId="22" xfId="0" applyFont="1" applyFill="1" applyBorder="1" applyAlignment="1">
      <alignment horizontal="center" wrapText="1"/>
    </xf>
    <xf numFmtId="0" fontId="19" fillId="5" borderId="22" xfId="0" applyFont="1" applyFill="1" applyBorder="1" applyAlignment="1">
      <alignment wrapText="1"/>
    </xf>
    <xf numFmtId="43" fontId="19" fillId="5" borderId="22" xfId="1" applyFont="1" applyFill="1" applyBorder="1" applyProtection="1"/>
    <xf numFmtId="0" fontId="19" fillId="5" borderId="22" xfId="0" applyFont="1" applyFill="1" applyBorder="1"/>
    <xf numFmtId="0" fontId="17" fillId="5" borderId="3" xfId="0" applyFont="1" applyFill="1" applyBorder="1"/>
    <xf numFmtId="43" fontId="17" fillId="5" borderId="3" xfId="1" applyFont="1" applyFill="1" applyBorder="1" applyProtection="1"/>
    <xf numFmtId="0" fontId="20" fillId="6" borderId="23" xfId="0" applyFont="1" applyFill="1" applyBorder="1"/>
    <xf numFmtId="43" fontId="17" fillId="6" borderId="2" xfId="1" applyFont="1" applyFill="1" applyBorder="1" applyProtection="1"/>
    <xf numFmtId="0" fontId="20" fillId="6" borderId="8" xfId="0" applyFont="1" applyFill="1" applyBorder="1"/>
    <xf numFmtId="0" fontId="20" fillId="6" borderId="11" xfId="0" applyFont="1" applyFill="1" applyBorder="1"/>
    <xf numFmtId="0" fontId="5" fillId="0" borderId="7" xfId="0" applyFont="1" applyBorder="1" applyAlignment="1">
      <alignment horizontal="center" wrapText="1"/>
    </xf>
    <xf numFmtId="0" fontId="5" fillId="0" borderId="9" xfId="0" applyFont="1" applyBorder="1" applyAlignment="1">
      <alignment horizontal="center" wrapText="1"/>
    </xf>
    <xf numFmtId="0" fontId="5" fillId="0" borderId="3" xfId="0" applyFont="1" applyBorder="1" applyAlignment="1">
      <alignment horizontal="center" wrapText="1"/>
    </xf>
    <xf numFmtId="0" fontId="5" fillId="0" borderId="10" xfId="0" applyFont="1" applyBorder="1" applyAlignment="1">
      <alignment wrapText="1"/>
    </xf>
    <xf numFmtId="164" fontId="4" fillId="4" borderId="4" xfId="1" applyNumberFormat="1" applyFont="1" applyFill="1" applyBorder="1"/>
    <xf numFmtId="164" fontId="13" fillId="4" borderId="14" xfId="1" applyNumberFormat="1" applyFont="1" applyFill="1" applyBorder="1"/>
    <xf numFmtId="164" fontId="13" fillId="4" borderId="15" xfId="1" applyNumberFormat="1" applyFont="1" applyFill="1" applyBorder="1"/>
    <xf numFmtId="164" fontId="5" fillId="0" borderId="24" xfId="1" applyNumberFormat="1" applyFont="1" applyBorder="1"/>
    <xf numFmtId="164" fontId="5" fillId="0" borderId="31" xfId="1" applyNumberFormat="1" applyFont="1" applyBorder="1"/>
    <xf numFmtId="0" fontId="7" fillId="0" borderId="35" xfId="0" applyFont="1" applyBorder="1" applyAlignment="1">
      <alignment horizontal="center" wrapText="1"/>
    </xf>
    <xf numFmtId="0" fontId="5" fillId="0" borderId="36" xfId="0" applyFont="1" applyBorder="1" applyAlignment="1">
      <alignment horizontal="center" wrapText="1"/>
    </xf>
    <xf numFmtId="165" fontId="7" fillId="0" borderId="0" xfId="1" applyNumberFormat="1" applyFont="1" applyFill="1"/>
    <xf numFmtId="165" fontId="7" fillId="0" borderId="0" xfId="1" applyNumberFormat="1" applyFont="1"/>
    <xf numFmtId="165" fontId="11" fillId="0" borderId="19" xfId="1" applyNumberFormat="1" applyFont="1" applyBorder="1" applyAlignment="1">
      <alignment horizontal="center"/>
    </xf>
    <xf numFmtId="165" fontId="6" fillId="2" borderId="33" xfId="1" applyNumberFormat="1" applyFont="1" applyFill="1" applyBorder="1" applyAlignment="1">
      <alignment horizontal="center" wrapText="1"/>
    </xf>
    <xf numFmtId="165" fontId="5" fillId="0" borderId="0" xfId="1" applyNumberFormat="1" applyFont="1" applyFill="1" applyBorder="1" applyAlignment="1">
      <alignment wrapText="1"/>
    </xf>
    <xf numFmtId="165" fontId="11" fillId="0" borderId="20" xfId="1" applyNumberFormat="1" applyFont="1" applyBorder="1" applyAlignment="1">
      <alignment horizontal="center"/>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left" vertical="center" wrapText="1"/>
    </xf>
    <xf numFmtId="164" fontId="5" fillId="0" borderId="16" xfId="1" applyNumberFormat="1" applyFont="1" applyBorder="1" applyAlignment="1">
      <alignment horizontal="center" vertical="center"/>
    </xf>
    <xf numFmtId="0" fontId="5" fillId="0" borderId="8" xfId="0" applyFont="1" applyBorder="1"/>
    <xf numFmtId="165" fontId="6" fillId="2" borderId="34" xfId="1" applyNumberFormat="1" applyFont="1" applyFill="1" applyBorder="1" applyAlignment="1">
      <alignment horizontal="center" wrapText="1"/>
    </xf>
    <xf numFmtId="165" fontId="7" fillId="0" borderId="21" xfId="1" applyNumberFormat="1" applyFont="1" applyFill="1" applyBorder="1" applyAlignment="1">
      <alignment wrapText="1"/>
    </xf>
    <xf numFmtId="165" fontId="7" fillId="0" borderId="17" xfId="1" applyNumberFormat="1" applyFont="1" applyFill="1" applyBorder="1" applyAlignment="1">
      <alignment wrapText="1"/>
    </xf>
    <xf numFmtId="165" fontId="5" fillId="0" borderId="17" xfId="1" applyNumberFormat="1" applyFont="1" applyFill="1" applyBorder="1" applyAlignment="1">
      <alignment wrapText="1"/>
    </xf>
    <xf numFmtId="165" fontId="7" fillId="0" borderId="16" xfId="1" applyNumberFormat="1" applyFont="1" applyFill="1" applyBorder="1" applyAlignment="1">
      <alignment horizontal="right" vertical="center" wrapText="1"/>
    </xf>
    <xf numFmtId="165" fontId="7" fillId="0" borderId="37" xfId="1" applyNumberFormat="1" applyFont="1" applyFill="1" applyBorder="1" applyAlignment="1">
      <alignment wrapText="1"/>
    </xf>
    <xf numFmtId="165" fontId="7" fillId="0" borderId="38" xfId="1" applyNumberFormat="1" applyFont="1" applyFill="1" applyBorder="1" applyAlignment="1">
      <alignment wrapText="1"/>
    </xf>
    <xf numFmtId="0" fontId="5" fillId="0" borderId="39" xfId="0" applyFont="1" applyBorder="1" applyAlignment="1">
      <alignment wrapText="1"/>
    </xf>
    <xf numFmtId="165" fontId="21" fillId="0" borderId="21" xfId="1" applyNumberFormat="1" applyFont="1" applyFill="1" applyBorder="1" applyAlignment="1">
      <alignment horizontal="left"/>
    </xf>
    <xf numFmtId="165" fontId="21" fillId="0" borderId="37" xfId="1" applyNumberFormat="1" applyFont="1" applyFill="1" applyBorder="1" applyAlignment="1">
      <alignment horizontal="left"/>
    </xf>
    <xf numFmtId="165" fontId="21" fillId="0" borderId="31" xfId="1" applyNumberFormat="1" applyFont="1" applyFill="1" applyBorder="1" applyAlignment="1">
      <alignment horizontal="left"/>
    </xf>
    <xf numFmtId="0" fontId="8" fillId="0" borderId="25" xfId="0" applyFont="1" applyBorder="1" applyAlignment="1">
      <alignment horizontal="center" wrapText="1"/>
    </xf>
    <xf numFmtId="0" fontId="8" fillId="0" borderId="0" xfId="0" applyFont="1" applyAlignment="1">
      <alignment horizontal="center" wrapText="1"/>
    </xf>
    <xf numFmtId="164" fontId="12" fillId="4" borderId="25" xfId="1" applyNumberFormat="1" applyFont="1" applyFill="1" applyBorder="1" applyAlignment="1">
      <alignment horizontal="center"/>
    </xf>
    <xf numFmtId="164" fontId="12" fillId="4" borderId="0" xfId="1" applyNumberFormat="1" applyFont="1" applyFill="1" applyBorder="1" applyAlignment="1">
      <alignment horizontal="center"/>
    </xf>
    <xf numFmtId="164" fontId="12" fillId="4" borderId="26" xfId="1" applyNumberFormat="1" applyFont="1" applyFill="1" applyBorder="1" applyAlignment="1">
      <alignment horizontal="center"/>
    </xf>
    <xf numFmtId="15" fontId="4" fillId="0" borderId="32" xfId="0" applyNumberFormat="1" applyFont="1" applyBorder="1" applyAlignment="1">
      <alignment horizontal="center"/>
    </xf>
    <xf numFmtId="0" fontId="4" fillId="0" borderId="30" xfId="0" applyFont="1" applyBorder="1" applyAlignment="1">
      <alignment horizontal="center"/>
    </xf>
  </cellXfs>
  <cellStyles count="13">
    <cellStyle name="Comma" xfId="1" builtinId="3"/>
    <cellStyle name="Comma 2" xfId="2" xr:uid="{00000000-0005-0000-0000-000001000000}"/>
    <cellStyle name="Comma 2 2" xfId="8" xr:uid="{00000000-0005-0000-0000-000002000000}"/>
    <cellStyle name="Comma 3" xfId="3" xr:uid="{00000000-0005-0000-0000-000003000000}"/>
    <cellStyle name="Comma 3 2" xfId="9" xr:uid="{00000000-0005-0000-0000-000004000000}"/>
    <cellStyle name="Normal" xfId="0" builtinId="0"/>
    <cellStyle name="Normal 2" xfId="4" xr:uid="{00000000-0005-0000-0000-000007000000}"/>
    <cellStyle name="Normal 2 2" xfId="10" xr:uid="{00000000-0005-0000-0000-000008000000}"/>
    <cellStyle name="Normal 3" xfId="5" xr:uid="{00000000-0005-0000-0000-000009000000}"/>
    <cellStyle name="Normal 3 2" xfId="11" xr:uid="{00000000-0005-0000-0000-00000A000000}"/>
    <cellStyle name="Normal 4" xfId="6" xr:uid="{00000000-0005-0000-0000-00000B000000}"/>
    <cellStyle name="Normal 4 2" xfId="12" xr:uid="{00000000-0005-0000-0000-00000C000000}"/>
    <cellStyle name="Normal 5" xfId="7"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548640</xdr:colOff>
      <xdr:row>0</xdr:row>
      <xdr:rowOff>0</xdr:rowOff>
    </xdr:from>
    <xdr:ext cx="2988103" cy="217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186815" y="0"/>
          <a:ext cx="2988103" cy="217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800" b="1">
              <a:solidFill>
                <a:srgbClr val="0070C0"/>
              </a:solidFill>
            </a:rPr>
            <a:t>ENTER VALUES IN UNSHAED COLUMNS ONLY</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CCOUNTING/SPECIAL%20ACCOUNTS/CURRENCY%20RATES/CURRENCY%20RATES%20-%20CLIENTS'%20COPY%20%208JUL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
      <sheetName val="CURRENT RATES"/>
      <sheetName val="Calculator "/>
    </sheetNames>
    <sheetDataSet>
      <sheetData sheetId="0"/>
      <sheetData sheetId="1">
        <row r="4">
          <cell r="B4" t="str">
            <v>ARS</v>
          </cell>
          <cell r="C4" t="str">
            <v>ARGENTINA PESO</v>
          </cell>
        </row>
        <row r="5">
          <cell r="B5" t="str">
            <v>AUD</v>
          </cell>
          <cell r="C5" t="str">
            <v>AUSTRALIAN DOLLAR</v>
          </cell>
        </row>
        <row r="6">
          <cell r="B6" t="str">
            <v>BSD</v>
          </cell>
          <cell r="C6" t="str">
            <v>BAHAMIAN DOLLAR</v>
          </cell>
        </row>
        <row r="7">
          <cell r="B7" t="str">
            <v>BHD</v>
          </cell>
          <cell r="C7" t="str">
            <v>BAHRAINI DINAR</v>
          </cell>
        </row>
        <row r="8">
          <cell r="B8" t="str">
            <v>BEF</v>
          </cell>
          <cell r="C8" t="str">
            <v>BELGIAN FRANC</v>
          </cell>
        </row>
        <row r="9">
          <cell r="B9" t="str">
            <v>BRL</v>
          </cell>
          <cell r="C9" t="str">
            <v>BRAZIL REAL (CRUZADOS</v>
          </cell>
        </row>
        <row r="10">
          <cell r="B10" t="str">
            <v>CAD</v>
          </cell>
          <cell r="C10" t="str">
            <v>CANADIAN DOLLAR</v>
          </cell>
        </row>
        <row r="11">
          <cell r="B11" t="str">
            <v>KYD</v>
          </cell>
          <cell r="C11" t="str">
            <v>CAYMAN DOLLAR</v>
          </cell>
        </row>
        <row r="12">
          <cell r="B12" t="str">
            <v>CLP</v>
          </cell>
          <cell r="C12" t="str">
            <v>CHILEAN PESO</v>
          </cell>
        </row>
        <row r="13">
          <cell r="B13" t="str">
            <v>CNY</v>
          </cell>
          <cell r="C13" t="str">
            <v>CHINESE RENMINBI (YUAN)</v>
          </cell>
        </row>
        <row r="14">
          <cell r="B14" t="str">
            <v>CNH</v>
          </cell>
          <cell r="C14" t="str">
            <v>OFFSHORE CHINESE RENMINBI</v>
          </cell>
        </row>
        <row r="15">
          <cell r="B15" t="str">
            <v>CYP</v>
          </cell>
          <cell r="C15" t="str">
            <v>CYPRUS POUND</v>
          </cell>
        </row>
        <row r="16">
          <cell r="B16" t="str">
            <v>CZK</v>
          </cell>
          <cell r="C16" t="str">
            <v>CZECH KORUNA</v>
          </cell>
        </row>
        <row r="17">
          <cell r="B17" t="str">
            <v>DKK</v>
          </cell>
          <cell r="C17" t="str">
            <v>DANISH KRONE</v>
          </cell>
        </row>
        <row r="18">
          <cell r="B18" t="str">
            <v>EGP</v>
          </cell>
          <cell r="C18" t="str">
            <v>EGYPTIAN POUND</v>
          </cell>
        </row>
        <row r="19">
          <cell r="B19" t="str">
            <v>EUR</v>
          </cell>
          <cell r="C19" t="str">
            <v>EURO DOLLAR</v>
          </cell>
        </row>
        <row r="20">
          <cell r="B20" t="str">
            <v>XEU</v>
          </cell>
          <cell r="C20" t="str">
            <v>EUROPEAN CURRENCY UNIT</v>
          </cell>
        </row>
        <row r="21">
          <cell r="B21" t="str">
            <v>FIM</v>
          </cell>
          <cell r="C21" t="str">
            <v>FINNISH MARKKA</v>
          </cell>
        </row>
        <row r="22">
          <cell r="B22" t="str">
            <v>FRF</v>
          </cell>
          <cell r="C22" t="str">
            <v>FRENCH FRANC</v>
          </cell>
        </row>
        <row r="23">
          <cell r="B23" t="str">
            <v>DEM</v>
          </cell>
          <cell r="C23" t="str">
            <v>GERMAN (DEUTSCH) MARK</v>
          </cell>
        </row>
        <row r="24">
          <cell r="B24" t="str">
            <v>GRD</v>
          </cell>
          <cell r="C24" t="str">
            <v>GREEK DRACHMA</v>
          </cell>
        </row>
        <row r="25">
          <cell r="B25" t="str">
            <v>HKD</v>
          </cell>
          <cell r="C25" t="str">
            <v>HONG KONG DOLLAR</v>
          </cell>
        </row>
        <row r="26">
          <cell r="B26" t="str">
            <v>HUF</v>
          </cell>
          <cell r="C26" t="str">
            <v>HUNGARIAN FORINT</v>
          </cell>
        </row>
        <row r="27">
          <cell r="B27" t="str">
            <v>ISK</v>
          </cell>
          <cell r="C27" t="str">
            <v>ICELAND KRONA</v>
          </cell>
        </row>
        <row r="28">
          <cell r="B28" t="str">
            <v>INR</v>
          </cell>
          <cell r="C28" t="str">
            <v>INDIAN RUPEE</v>
          </cell>
        </row>
        <row r="29">
          <cell r="B29" t="str">
            <v>IDR</v>
          </cell>
          <cell r="C29" t="str">
            <v>INDONESIAN RUPIA</v>
          </cell>
        </row>
        <row r="30">
          <cell r="B30" t="str">
            <v>IRR</v>
          </cell>
          <cell r="C30" t="str">
            <v>IRANIAN RIAL</v>
          </cell>
        </row>
        <row r="31">
          <cell r="B31" t="str">
            <v>IEP</v>
          </cell>
          <cell r="C31" t="str">
            <v>IRISH PUNT</v>
          </cell>
        </row>
        <row r="32">
          <cell r="B32" t="str">
            <v>ILS</v>
          </cell>
          <cell r="C32" t="str">
            <v>ISREALI NEW SHEKELS</v>
          </cell>
        </row>
        <row r="33">
          <cell r="B33" t="str">
            <v>ITL</v>
          </cell>
          <cell r="C33" t="str">
            <v>ITALIAN LIRA</v>
          </cell>
        </row>
        <row r="34">
          <cell r="B34" t="str">
            <v>JMD</v>
          </cell>
          <cell r="C34" t="str">
            <v>JAMAICAN DOLLAR</v>
          </cell>
        </row>
        <row r="35">
          <cell r="B35" t="str">
            <v>JPY</v>
          </cell>
          <cell r="C35" t="str">
            <v>JAPANESE YEN</v>
          </cell>
        </row>
        <row r="36">
          <cell r="B36" t="str">
            <v>JOD</v>
          </cell>
          <cell r="C36" t="str">
            <v>JORDANIAN DINAR</v>
          </cell>
        </row>
        <row r="37">
          <cell r="B37" t="str">
            <v>KRW</v>
          </cell>
          <cell r="C37" t="str">
            <v>KOREAN WON</v>
          </cell>
        </row>
        <row r="38">
          <cell r="B38"/>
          <cell r="C38"/>
        </row>
        <row r="39">
          <cell r="B39" t="str">
            <v>KWD</v>
          </cell>
          <cell r="C39" t="str">
            <v>KUWAIT DINARS</v>
          </cell>
        </row>
        <row r="40">
          <cell r="B40" t="str">
            <v>MYR</v>
          </cell>
          <cell r="C40" t="str">
            <v>MALAYSIAN RINGGIT</v>
          </cell>
        </row>
        <row r="41">
          <cell r="B41" t="str">
            <v>MXN</v>
          </cell>
          <cell r="C41" t="str">
            <v>MEXICAN PESOS</v>
          </cell>
        </row>
        <row r="42">
          <cell r="B42" t="str">
            <v>NLG</v>
          </cell>
          <cell r="C42" t="str">
            <v>DUTCH GUILDER</v>
          </cell>
        </row>
        <row r="43">
          <cell r="B43" t="str">
            <v>NZD</v>
          </cell>
          <cell r="C43" t="str">
            <v>NEW ZEALAND DOLLAR</v>
          </cell>
        </row>
        <row r="44">
          <cell r="B44" t="str">
            <v>NOK</v>
          </cell>
          <cell r="C44" t="str">
            <v>NORWEGIAN KRONER</v>
          </cell>
        </row>
        <row r="45">
          <cell r="B45" t="str">
            <v>OMR</v>
          </cell>
          <cell r="C45" t="str">
            <v>OMANI RIAL</v>
          </cell>
        </row>
        <row r="46">
          <cell r="B46" t="str">
            <v>PLN</v>
          </cell>
          <cell r="C46" t="str">
            <v>POLISH ZLOTY</v>
          </cell>
        </row>
        <row r="47">
          <cell r="B47" t="str">
            <v>PTE</v>
          </cell>
          <cell r="C47" t="str">
            <v>PORTUGUESE ESCUDO</v>
          </cell>
        </row>
        <row r="48">
          <cell r="B48" t="str">
            <v>QAR</v>
          </cell>
          <cell r="C48" t="str">
            <v>QATAR RIALS</v>
          </cell>
        </row>
        <row r="49">
          <cell r="B49" t="str">
            <v>RON</v>
          </cell>
          <cell r="C49" t="str">
            <v>NEW ROMANIAN LEU</v>
          </cell>
        </row>
        <row r="50">
          <cell r="B50" t="str">
            <v>RUB</v>
          </cell>
          <cell r="C50" t="str">
            <v>RUSSIAN RUBLE</v>
          </cell>
        </row>
        <row r="51">
          <cell r="B51" t="str">
            <v>SAR</v>
          </cell>
          <cell r="C51" t="str">
            <v>SAUDI RIYAL</v>
          </cell>
        </row>
        <row r="52">
          <cell r="B52" t="str">
            <v>SGD</v>
          </cell>
          <cell r="C52" t="str">
            <v>SINGAPORE DOLLAR</v>
          </cell>
        </row>
        <row r="53">
          <cell r="B53" t="str">
            <v>SKK</v>
          </cell>
          <cell r="C53" t="str">
            <v>SLOVAK KORUNA</v>
          </cell>
        </row>
        <row r="54">
          <cell r="B54" t="str">
            <v>ZAR</v>
          </cell>
          <cell r="C54" t="str">
            <v>SOUTH AFRICAN RAND</v>
          </cell>
        </row>
        <row r="55">
          <cell r="B55" t="str">
            <v>ESP</v>
          </cell>
          <cell r="C55" t="str">
            <v>SPANISH PESETA</v>
          </cell>
        </row>
        <row r="56">
          <cell r="B56" t="str">
            <v>SEK</v>
          </cell>
          <cell r="C56" t="str">
            <v>SWEDISH KRONA</v>
          </cell>
        </row>
        <row r="57">
          <cell r="B57" t="str">
            <v>CHF</v>
          </cell>
          <cell r="C57" t="str">
            <v>SWISS FRANC</v>
          </cell>
        </row>
        <row r="58">
          <cell r="B58" t="str">
            <v>NTD</v>
          </cell>
          <cell r="C58" t="str">
            <v>TAIWAN DOLLAR/NEW TAIWAN DOLLAR OR TWD</v>
          </cell>
        </row>
        <row r="59">
          <cell r="B59" t="str">
            <v>THB</v>
          </cell>
          <cell r="C59" t="str">
            <v>THAI BAHT</v>
          </cell>
        </row>
        <row r="60">
          <cell r="B60" t="str">
            <v>TTD</v>
          </cell>
          <cell r="C60" t="str">
            <v>TRINIDAD/TOBAGO DOLLARS</v>
          </cell>
        </row>
        <row r="61">
          <cell r="B61" t="str">
            <v>TND</v>
          </cell>
          <cell r="C61" t="str">
            <v>TUNISIAN DINAR</v>
          </cell>
        </row>
        <row r="62">
          <cell r="B62" t="str">
            <v>TRL</v>
          </cell>
          <cell r="C62" t="str">
            <v>TURKISH LIRA</v>
          </cell>
        </row>
        <row r="63">
          <cell r="B63" t="str">
            <v>TRY</v>
          </cell>
          <cell r="C63" t="str">
            <v>NEW TURKISK LIRA</v>
          </cell>
        </row>
        <row r="64">
          <cell r="B64" t="str">
            <v>AED</v>
          </cell>
          <cell r="C64" t="str">
            <v xml:space="preserve">UAE DIRHAM </v>
          </cell>
        </row>
        <row r="65">
          <cell r="B65" t="str">
            <v>GBP</v>
          </cell>
          <cell r="C65" t="str">
            <v>BRITISH POUND</v>
          </cell>
        </row>
        <row r="66">
          <cell r="B66" t="str">
            <v>USS</v>
          </cell>
          <cell r="C66" t="str">
            <v>US DOLLAR</v>
          </cell>
        </row>
        <row r="67">
          <cell r="B67" t="str">
            <v>VEF</v>
          </cell>
          <cell r="C67" t="str">
            <v>VENEZUELAN BOLIVAR FUERTE 
(replaced Bolivar 01JAN08 1:1000)</v>
          </cell>
        </row>
        <row r="68">
          <cell r="B68" t="str">
            <v>VEB</v>
          </cell>
          <cell r="C68" t="str">
            <v>VENEZUELAN BOLIVAR</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7"/>
  <sheetViews>
    <sheetView tabSelected="1" zoomScaleNormal="100" workbookViewId="0">
      <pane xSplit="3" ySplit="3" topLeftCell="D59" activePane="bottomRight" state="frozen"/>
      <selection pane="topRight" activeCell="D1" sqref="D1"/>
      <selection pane="bottomLeft" activeCell="A4" sqref="A4"/>
      <selection pane="bottomRight" activeCell="A4" sqref="A4:H75"/>
    </sheetView>
  </sheetViews>
  <sheetFormatPr baseColWidth="10" defaultColWidth="8.83203125" defaultRowHeight="13" x14ac:dyDescent="0.15"/>
  <cols>
    <col min="1" max="1" width="7.1640625" style="6" bestFit="1" customWidth="1"/>
    <col min="2" max="2" width="8.5" style="6" customWidth="1"/>
    <col min="3" max="3" width="30.1640625" style="7" customWidth="1"/>
    <col min="4" max="4" width="17.6640625" style="58" bestFit="1" customWidth="1"/>
    <col min="5" max="5" width="17.5" style="58" bestFit="1" customWidth="1"/>
    <col min="6" max="6" width="19.1640625" style="28" customWidth="1"/>
    <col min="7" max="7" width="20.5" style="29" customWidth="1"/>
    <col min="8" max="8" width="21.6640625" style="29" customWidth="1"/>
  </cols>
  <sheetData>
    <row r="1" spans="1:8" ht="15" customHeight="1" x14ac:dyDescent="0.15">
      <c r="A1" s="79" t="s">
        <v>156</v>
      </c>
      <c r="B1" s="80"/>
      <c r="C1" s="80"/>
      <c r="D1" s="59"/>
      <c r="E1" s="62"/>
      <c r="F1" s="21"/>
      <c r="G1" s="22"/>
      <c r="H1" s="23"/>
    </row>
    <row r="2" spans="1:8" ht="29.25" customHeight="1" thickBot="1" x14ac:dyDescent="0.2">
      <c r="A2" s="79"/>
      <c r="B2" s="80"/>
      <c r="C2" s="80"/>
      <c r="D2" s="84">
        <v>45841</v>
      </c>
      <c r="E2" s="85"/>
      <c r="F2" s="81" t="s">
        <v>160</v>
      </c>
      <c r="G2" s="82"/>
      <c r="H2" s="83"/>
    </row>
    <row r="3" spans="1:8" ht="42.75" customHeight="1" thickBot="1" x14ac:dyDescent="0.2">
      <c r="A3" s="16" t="s">
        <v>0</v>
      </c>
      <c r="B3" s="17" t="s">
        <v>157</v>
      </c>
      <c r="C3" s="18" t="s">
        <v>1</v>
      </c>
      <c r="D3" s="60" t="s">
        <v>2</v>
      </c>
      <c r="E3" s="68" t="s">
        <v>3</v>
      </c>
      <c r="F3" s="50">
        <v>42000</v>
      </c>
      <c r="G3" s="51">
        <v>820000</v>
      </c>
      <c r="H3" s="52">
        <v>1640000</v>
      </c>
    </row>
    <row r="4" spans="1:8" s="1" customFormat="1" ht="20" customHeight="1" thickBot="1" x14ac:dyDescent="0.2">
      <c r="A4" s="8" t="s">
        <v>4</v>
      </c>
      <c r="B4" s="2" t="s">
        <v>4</v>
      </c>
      <c r="C4" s="9" t="s">
        <v>5</v>
      </c>
      <c r="D4" s="76">
        <v>1224.36518408298</v>
      </c>
      <c r="E4" s="69">
        <v>1493.1282732719269</v>
      </c>
      <c r="F4" s="24">
        <f t="shared" ref="F4:H24" si="0">$E4*F$3</f>
        <v>62711387.477420934</v>
      </c>
      <c r="G4" s="24">
        <f t="shared" si="0"/>
        <v>1224365184.0829802</v>
      </c>
      <c r="H4" s="25">
        <f t="shared" si="0"/>
        <v>2448730368.1659603</v>
      </c>
    </row>
    <row r="5" spans="1:8" ht="20" customHeight="1" thickBot="1" x14ac:dyDescent="0.2">
      <c r="A5" s="10" t="s">
        <v>6</v>
      </c>
      <c r="B5" s="3" t="s">
        <v>113</v>
      </c>
      <c r="C5" s="11" t="s">
        <v>7</v>
      </c>
      <c r="D5" s="77">
        <v>1.5215112679748399</v>
      </c>
      <c r="E5" s="70">
        <v>1.85550154631078</v>
      </c>
      <c r="F5" s="24">
        <f t="shared" si="0"/>
        <v>77931.064945052756</v>
      </c>
      <c r="G5" s="24">
        <f t="shared" si="0"/>
        <v>1521511.2679748395</v>
      </c>
      <c r="H5" s="25">
        <f t="shared" si="0"/>
        <v>3043022.5359496791</v>
      </c>
    </row>
    <row r="6" spans="1:8" ht="20" customHeight="1" thickBot="1" x14ac:dyDescent="0.2">
      <c r="A6" s="46" t="s">
        <v>173</v>
      </c>
      <c r="B6" s="31" t="s">
        <v>173</v>
      </c>
      <c r="C6" s="30" t="s">
        <v>174</v>
      </c>
      <c r="D6" s="77">
        <v>1</v>
      </c>
      <c r="E6" s="70">
        <v>1.2195121951219512</v>
      </c>
      <c r="F6" s="24">
        <f t="shared" si="0"/>
        <v>51219.512195121948</v>
      </c>
      <c r="G6" s="24">
        <f t="shared" si="0"/>
        <v>1000000</v>
      </c>
      <c r="H6" s="25">
        <f t="shared" si="0"/>
        <v>2000000</v>
      </c>
    </row>
    <row r="7" spans="1:8" ht="20" customHeight="1" thickBot="1" x14ac:dyDescent="0.2">
      <c r="A7" s="10" t="s">
        <v>97</v>
      </c>
      <c r="B7" s="3" t="s">
        <v>138</v>
      </c>
      <c r="C7" s="11" t="s">
        <v>99</v>
      </c>
      <c r="D7" s="77">
        <v>0.376</v>
      </c>
      <c r="E7" s="70">
        <v>0.45853658536585368</v>
      </c>
      <c r="F7" s="24">
        <f t="shared" si="0"/>
        <v>19258.536585365855</v>
      </c>
      <c r="G7" s="24">
        <f t="shared" si="0"/>
        <v>376000</v>
      </c>
      <c r="H7" s="25">
        <f t="shared" si="0"/>
        <v>752000</v>
      </c>
    </row>
    <row r="8" spans="1:8" ht="20" customHeight="1" thickBot="1" x14ac:dyDescent="0.2">
      <c r="A8" s="46" t="s">
        <v>179</v>
      </c>
      <c r="B8" s="31" t="s">
        <v>180</v>
      </c>
      <c r="C8" s="30" t="s">
        <v>181</v>
      </c>
      <c r="D8" s="77">
        <v>2</v>
      </c>
      <c r="E8" s="71">
        <v>2.4390243902439024</v>
      </c>
      <c r="F8" s="24">
        <f t="shared" si="0"/>
        <v>102439.0243902439</v>
      </c>
      <c r="G8" s="24">
        <f t="shared" si="0"/>
        <v>2000000</v>
      </c>
      <c r="H8" s="25">
        <f t="shared" si="0"/>
        <v>4000000</v>
      </c>
    </row>
    <row r="9" spans="1:8" ht="20" customHeight="1" thickBot="1" x14ac:dyDescent="0.2">
      <c r="A9" s="10" t="s">
        <v>8</v>
      </c>
      <c r="B9" s="3" t="s">
        <v>139</v>
      </c>
      <c r="C9" s="11" t="s">
        <v>9</v>
      </c>
      <c r="D9" s="77">
        <v>34.244101999999998</v>
      </c>
      <c r="E9" s="70">
        <v>41.761099999999999</v>
      </c>
      <c r="F9" s="24">
        <f t="shared" si="0"/>
        <v>1753966.2</v>
      </c>
      <c r="G9" s="24">
        <f t="shared" si="0"/>
        <v>34244102</v>
      </c>
      <c r="H9" s="25">
        <f t="shared" si="0"/>
        <v>68488204</v>
      </c>
    </row>
    <row r="10" spans="1:8" ht="20" customHeight="1" thickBot="1" x14ac:dyDescent="0.2">
      <c r="A10" s="10"/>
      <c r="B10" s="31" t="s">
        <v>193</v>
      </c>
      <c r="C10" s="11" t="s">
        <v>194</v>
      </c>
      <c r="D10" s="77">
        <v>1</v>
      </c>
      <c r="E10" s="70">
        <v>1.2195121951219512</v>
      </c>
      <c r="F10" s="24"/>
      <c r="G10" s="24"/>
      <c r="H10" s="25"/>
    </row>
    <row r="11" spans="1:8" ht="20" customHeight="1" thickBot="1" x14ac:dyDescent="0.2">
      <c r="A11" s="10" t="s">
        <v>10</v>
      </c>
      <c r="B11" s="3" t="s">
        <v>114</v>
      </c>
      <c r="C11" s="11" t="s">
        <v>11</v>
      </c>
      <c r="D11" s="77">
        <v>5.4189077254369602</v>
      </c>
      <c r="E11" s="70">
        <v>6.6084240554109277</v>
      </c>
      <c r="F11" s="24">
        <f t="shared" si="0"/>
        <v>277553.81032725895</v>
      </c>
      <c r="G11" s="24">
        <f t="shared" si="0"/>
        <v>5418907.7254369603</v>
      </c>
      <c r="H11" s="25">
        <f t="shared" si="0"/>
        <v>10837815.450873921</v>
      </c>
    </row>
    <row r="12" spans="1:8" ht="20" customHeight="1" thickBot="1" x14ac:dyDescent="0.2">
      <c r="A12" s="10" t="s">
        <v>12</v>
      </c>
      <c r="B12" s="3" t="s">
        <v>115</v>
      </c>
      <c r="C12" s="11" t="s">
        <v>13</v>
      </c>
      <c r="D12" s="77">
        <v>1.3561257228096499</v>
      </c>
      <c r="E12" s="70">
        <v>1.6538118570849389</v>
      </c>
      <c r="F12" s="24">
        <f t="shared" si="0"/>
        <v>69460.097997567442</v>
      </c>
      <c r="G12" s="24">
        <f t="shared" si="0"/>
        <v>1356125.72280965</v>
      </c>
      <c r="H12" s="25">
        <f t="shared" si="0"/>
        <v>2712251.4456193</v>
      </c>
    </row>
    <row r="13" spans="1:8" ht="20" customHeight="1" thickBot="1" x14ac:dyDescent="0.2">
      <c r="A13" s="10" t="s">
        <v>3</v>
      </c>
      <c r="B13" s="3" t="s">
        <v>116</v>
      </c>
      <c r="C13" s="11" t="s">
        <v>14</v>
      </c>
      <c r="D13" s="77">
        <v>0.82</v>
      </c>
      <c r="E13" s="70">
        <v>1</v>
      </c>
      <c r="F13" s="24">
        <f t="shared" si="0"/>
        <v>42000</v>
      </c>
      <c r="G13" s="24">
        <f t="shared" si="0"/>
        <v>820000</v>
      </c>
      <c r="H13" s="25">
        <f t="shared" si="0"/>
        <v>1640000</v>
      </c>
    </row>
    <row r="14" spans="1:8" ht="20" customHeight="1" thickBot="1" x14ac:dyDescent="0.2">
      <c r="A14" s="14" t="s">
        <v>15</v>
      </c>
      <c r="B14" s="5" t="s">
        <v>117</v>
      </c>
      <c r="C14" s="15" t="s">
        <v>16</v>
      </c>
      <c r="D14" s="77">
        <v>927.82743521078999</v>
      </c>
      <c r="E14" s="70">
        <v>1131.4968722082806</v>
      </c>
      <c r="F14" s="24">
        <f t="shared" si="0"/>
        <v>47522868.632747784</v>
      </c>
      <c r="G14" s="24">
        <f t="shared" si="0"/>
        <v>927827435.21079004</v>
      </c>
      <c r="H14" s="25">
        <f t="shared" si="0"/>
        <v>1855654870.4215801</v>
      </c>
    </row>
    <row r="15" spans="1:8" ht="14" thickBot="1" x14ac:dyDescent="0.2">
      <c r="A15" s="10" t="s">
        <v>98</v>
      </c>
      <c r="B15" s="3" t="s">
        <v>98</v>
      </c>
      <c r="C15" s="30" t="s">
        <v>106</v>
      </c>
      <c r="D15" s="77">
        <v>7.1687964781859499</v>
      </c>
      <c r="E15" s="70">
        <v>8.7424347294950611</v>
      </c>
      <c r="F15" s="24">
        <f t="shared" si="0"/>
        <v>367182.25863879255</v>
      </c>
      <c r="G15" s="24">
        <f t="shared" si="0"/>
        <v>7168796.4781859498</v>
      </c>
      <c r="H15" s="25">
        <f t="shared" si="0"/>
        <v>14337592.9563719</v>
      </c>
    </row>
    <row r="16" spans="1:8" ht="25.5" customHeight="1" thickBot="1" x14ac:dyDescent="0.2">
      <c r="A16" s="47" t="s">
        <v>167</v>
      </c>
      <c r="B16" s="48" t="s">
        <v>167</v>
      </c>
      <c r="C16" s="49" t="s">
        <v>168</v>
      </c>
      <c r="D16" s="77">
        <v>7.1695926376885204</v>
      </c>
      <c r="E16" s="70">
        <v>8.7434056557177087</v>
      </c>
      <c r="F16" s="24">
        <f t="shared" si="0"/>
        <v>367223.03754014376</v>
      </c>
      <c r="G16" s="24">
        <f t="shared" si="0"/>
        <v>7169592.6376885213</v>
      </c>
      <c r="H16" s="25">
        <f t="shared" si="0"/>
        <v>14339185.275377043</v>
      </c>
    </row>
    <row r="17" spans="1:8" ht="20" customHeight="1" thickBot="1" x14ac:dyDescent="0.2">
      <c r="A17" s="46" t="s">
        <v>165</v>
      </c>
      <c r="B17" s="31" t="s">
        <v>165</v>
      </c>
      <c r="C17" s="30" t="s">
        <v>166</v>
      </c>
      <c r="D17" s="77">
        <v>0.49683273</v>
      </c>
      <c r="E17" s="70">
        <v>0.60589357317073178</v>
      </c>
      <c r="F17" s="24">
        <f t="shared" si="0"/>
        <v>25447.530073170736</v>
      </c>
      <c r="G17" s="24">
        <f t="shared" si="0"/>
        <v>496832.73000000004</v>
      </c>
      <c r="H17" s="25">
        <f t="shared" si="0"/>
        <v>993665.46000000008</v>
      </c>
    </row>
    <row r="18" spans="1:8" ht="20" customHeight="1" thickBot="1" x14ac:dyDescent="0.2">
      <c r="A18" s="10" t="s">
        <v>17</v>
      </c>
      <c r="B18" s="3" t="s">
        <v>17</v>
      </c>
      <c r="C18" s="11" t="s">
        <v>18</v>
      </c>
      <c r="D18" s="77">
        <v>20.9484481542843</v>
      </c>
      <c r="E18" s="70">
        <v>25.546887993029635</v>
      </c>
      <c r="F18" s="24">
        <f t="shared" si="0"/>
        <v>1072969.2957072447</v>
      </c>
      <c r="G18" s="24">
        <f t="shared" si="0"/>
        <v>20948448.154284302</v>
      </c>
      <c r="H18" s="25">
        <f t="shared" si="0"/>
        <v>41896896.308568604</v>
      </c>
    </row>
    <row r="19" spans="1:8" ht="20" customHeight="1" thickBot="1" x14ac:dyDescent="0.2">
      <c r="A19" s="10" t="s">
        <v>19</v>
      </c>
      <c r="B19" s="3" t="s">
        <v>118</v>
      </c>
      <c r="C19" s="11" t="s">
        <v>20</v>
      </c>
      <c r="D19" s="77">
        <v>6.3466681518355896</v>
      </c>
      <c r="E19" s="70">
        <v>7.7398392095555977</v>
      </c>
      <c r="F19" s="24">
        <f t="shared" si="0"/>
        <v>325073.24680133507</v>
      </c>
      <c r="G19" s="24">
        <f t="shared" si="0"/>
        <v>6346668.1518355897</v>
      </c>
      <c r="H19" s="25">
        <f t="shared" si="0"/>
        <v>12693336.303671179</v>
      </c>
    </row>
    <row r="20" spans="1:8" ht="20" customHeight="1" thickBot="1" x14ac:dyDescent="0.2">
      <c r="A20" s="10"/>
      <c r="B20" s="31" t="s">
        <v>182</v>
      </c>
      <c r="C20" s="30" t="s">
        <v>183</v>
      </c>
      <c r="D20" s="77">
        <v>59.782490783891603</v>
      </c>
      <c r="E20" s="70">
        <v>72.905476565721472</v>
      </c>
      <c r="F20" s="24">
        <f t="shared" si="0"/>
        <v>3062030.0157603016</v>
      </c>
      <c r="G20" s="24">
        <f t="shared" si="0"/>
        <v>59782490.783891603</v>
      </c>
      <c r="H20" s="25">
        <f t="shared" si="0"/>
        <v>119564981.56778321</v>
      </c>
    </row>
    <row r="21" spans="1:8" ht="20" customHeight="1" thickBot="1" x14ac:dyDescent="0.2">
      <c r="A21" s="10" t="s">
        <v>21</v>
      </c>
      <c r="B21" s="3" t="s">
        <v>119</v>
      </c>
      <c r="C21" s="11" t="s">
        <v>22</v>
      </c>
      <c r="D21" s="77">
        <v>49.349594407770098</v>
      </c>
      <c r="E21" s="70">
        <v>60.182432204597681</v>
      </c>
      <c r="F21" s="24">
        <f t="shared" si="0"/>
        <v>2527662.1525931028</v>
      </c>
      <c r="G21" s="24">
        <f t="shared" si="0"/>
        <v>49349594.407770097</v>
      </c>
      <c r="H21" s="25">
        <f t="shared" si="0"/>
        <v>98699188.815540195</v>
      </c>
    </row>
    <row r="22" spans="1:8" ht="21.75" customHeight="1" thickBot="1" x14ac:dyDescent="0.2">
      <c r="A22" s="10" t="s">
        <v>23</v>
      </c>
      <c r="B22" s="3" t="s">
        <v>23</v>
      </c>
      <c r="C22" s="11" t="s">
        <v>24</v>
      </c>
      <c r="D22" s="77">
        <v>0.85056861895614599</v>
      </c>
      <c r="E22" s="70">
        <v>1.0372788036050562</v>
      </c>
      <c r="F22" s="24">
        <f t="shared" si="0"/>
        <v>43565.70975141236</v>
      </c>
      <c r="G22" s="24">
        <f t="shared" si="0"/>
        <v>850568.61895614606</v>
      </c>
      <c r="H22" s="25">
        <f t="shared" si="0"/>
        <v>1701137.2379122921</v>
      </c>
    </row>
    <row r="23" spans="1:8" ht="27.75" customHeight="1" thickBot="1" x14ac:dyDescent="0.2">
      <c r="A23" s="10" t="s">
        <v>25</v>
      </c>
      <c r="B23" s="3" t="s">
        <v>155</v>
      </c>
      <c r="C23" s="11" t="s">
        <v>26</v>
      </c>
      <c r="D23" s="77">
        <v>0.85056861895614599</v>
      </c>
      <c r="E23" s="70">
        <v>1.0372788036050562</v>
      </c>
      <c r="F23" s="24">
        <f t="shared" si="0"/>
        <v>43565.70975141236</v>
      </c>
      <c r="G23" s="24">
        <f t="shared" si="0"/>
        <v>850568.61895614606</v>
      </c>
      <c r="H23" s="25">
        <f t="shared" si="0"/>
        <v>1701137.2379122921</v>
      </c>
    </row>
    <row r="24" spans="1:8" ht="20" customHeight="1" thickBot="1" x14ac:dyDescent="0.2">
      <c r="A24" s="10" t="s">
        <v>27</v>
      </c>
      <c r="B24" s="3" t="s">
        <v>140</v>
      </c>
      <c r="C24" s="11" t="s">
        <v>28</v>
      </c>
      <c r="D24" s="77">
        <v>5.0480710000000002</v>
      </c>
      <c r="E24" s="70">
        <v>6.1561841463414639</v>
      </c>
      <c r="F24" s="24">
        <f t="shared" si="0"/>
        <v>258559.73414634148</v>
      </c>
      <c r="G24" s="24">
        <f t="shared" si="0"/>
        <v>5048071</v>
      </c>
      <c r="H24" s="25">
        <f t="shared" si="0"/>
        <v>10096142</v>
      </c>
    </row>
    <row r="25" spans="1:8" ht="20" customHeight="1" thickBot="1" x14ac:dyDescent="0.2">
      <c r="A25" s="10" t="s">
        <v>29</v>
      </c>
      <c r="B25" s="3" t="s">
        <v>141</v>
      </c>
      <c r="C25" s="11" t="s">
        <v>30</v>
      </c>
      <c r="D25" s="77">
        <v>5.5694451999999997</v>
      </c>
      <c r="E25" s="70">
        <v>6.7920063414634146</v>
      </c>
      <c r="F25" s="24">
        <f t="shared" ref="F25:H42" si="1">$E25*F$3</f>
        <v>285264.26634146343</v>
      </c>
      <c r="G25" s="24">
        <f t="shared" si="1"/>
        <v>5569445.2000000002</v>
      </c>
      <c r="H25" s="25">
        <f t="shared" si="1"/>
        <v>11138890.4</v>
      </c>
    </row>
    <row r="26" spans="1:8" ht="20" customHeight="1" thickBot="1" x14ac:dyDescent="0.2">
      <c r="A26" s="10"/>
      <c r="B26" s="31" t="s">
        <v>188</v>
      </c>
      <c r="C26" s="30" t="s">
        <v>189</v>
      </c>
      <c r="D26" s="77">
        <v>2.7181225027730598</v>
      </c>
      <c r="E26" s="70">
        <v>3.3147835399671464</v>
      </c>
      <c r="F26" s="24">
        <f t="shared" si="1"/>
        <v>139220.90867862015</v>
      </c>
      <c r="G26" s="24">
        <f t="shared" si="1"/>
        <v>2718122.50277306</v>
      </c>
      <c r="H26" s="25">
        <f t="shared" si="1"/>
        <v>5436245.00554612</v>
      </c>
    </row>
    <row r="27" spans="1:8" ht="14" thickBot="1" x14ac:dyDescent="0.2">
      <c r="A27" s="10" t="s">
        <v>31</v>
      </c>
      <c r="B27" s="3" t="s">
        <v>142</v>
      </c>
      <c r="C27" s="11" t="s">
        <v>32</v>
      </c>
      <c r="D27" s="77">
        <v>1.6606031999999999</v>
      </c>
      <c r="E27" s="70">
        <v>2.0251258536585368</v>
      </c>
      <c r="F27" s="24">
        <f t="shared" si="1"/>
        <v>85055.285853658541</v>
      </c>
      <c r="G27" s="24">
        <f t="shared" si="1"/>
        <v>1660603.2000000002</v>
      </c>
      <c r="H27" s="25">
        <f t="shared" si="1"/>
        <v>3321206.4000000004</v>
      </c>
    </row>
    <row r="28" spans="1:8" ht="20" customHeight="1" thickBot="1" x14ac:dyDescent="0.2">
      <c r="A28" s="10" t="s">
        <v>33</v>
      </c>
      <c r="B28" s="3" t="s">
        <v>143</v>
      </c>
      <c r="C28" s="11" t="s">
        <v>34</v>
      </c>
      <c r="D28" s="77">
        <v>289.31479000000002</v>
      </c>
      <c r="E28" s="70">
        <v>352.8229146341464</v>
      </c>
      <c r="F28" s="24">
        <f t="shared" si="1"/>
        <v>14818562.41463415</v>
      </c>
      <c r="G28" s="24">
        <f t="shared" si="1"/>
        <v>289314790.00000006</v>
      </c>
      <c r="H28" s="25">
        <f t="shared" si="1"/>
        <v>578629580.00000012</v>
      </c>
    </row>
    <row r="29" spans="1:8" ht="20" customHeight="1" thickBot="1" x14ac:dyDescent="0.2">
      <c r="A29" s="46" t="s">
        <v>175</v>
      </c>
      <c r="B29" s="31" t="s">
        <v>175</v>
      </c>
      <c r="C29" s="30" t="s">
        <v>176</v>
      </c>
      <c r="D29" s="77">
        <v>7.6873375837660296</v>
      </c>
      <c r="E29" s="70">
        <v>9.3748019314219881</v>
      </c>
      <c r="F29" s="24">
        <f t="shared" si="1"/>
        <v>393741.68111972348</v>
      </c>
      <c r="G29" s="24">
        <f t="shared" si="1"/>
        <v>7687337.5837660301</v>
      </c>
      <c r="H29" s="25">
        <f t="shared" si="1"/>
        <v>15374675.16753206</v>
      </c>
    </row>
    <row r="30" spans="1:8" ht="20" customHeight="1" thickBot="1" x14ac:dyDescent="0.2">
      <c r="A30" s="10" t="s">
        <v>35</v>
      </c>
      <c r="B30" s="3" t="s">
        <v>120</v>
      </c>
      <c r="C30" s="11" t="s">
        <v>36</v>
      </c>
      <c r="D30" s="77">
        <v>7.8498889615702696</v>
      </c>
      <c r="E30" s="70">
        <v>9.5730353189881345</v>
      </c>
      <c r="F30" s="24">
        <f t="shared" si="1"/>
        <v>402067.48339750164</v>
      </c>
      <c r="G30" s="24">
        <f t="shared" si="1"/>
        <v>7849888.9615702704</v>
      </c>
      <c r="H30" s="25">
        <f t="shared" si="1"/>
        <v>15699777.923140541</v>
      </c>
    </row>
    <row r="31" spans="1:8" ht="20" customHeight="1" thickBot="1" x14ac:dyDescent="0.2">
      <c r="A31" s="10" t="s">
        <v>104</v>
      </c>
      <c r="B31" s="3" t="s">
        <v>104</v>
      </c>
      <c r="C31" s="11" t="s">
        <v>105</v>
      </c>
      <c r="D31" s="77">
        <v>339.28575527273898</v>
      </c>
      <c r="E31" s="70">
        <v>413.7631161862671</v>
      </c>
      <c r="F31" s="24">
        <f t="shared" si="1"/>
        <v>17378050.879823219</v>
      </c>
      <c r="G31" s="24">
        <f t="shared" si="1"/>
        <v>339285755.27273899</v>
      </c>
      <c r="H31" s="25">
        <f t="shared" si="1"/>
        <v>678571510.54547799</v>
      </c>
    </row>
    <row r="32" spans="1:8" ht="20" customHeight="1" thickBot="1" x14ac:dyDescent="0.2">
      <c r="A32" s="10" t="s">
        <v>37</v>
      </c>
      <c r="B32" s="3" t="s">
        <v>37</v>
      </c>
      <c r="C32" s="11" t="s">
        <v>38</v>
      </c>
      <c r="D32" s="77">
        <v>121.12079551716801</v>
      </c>
      <c r="E32" s="70">
        <v>147.70828721605855</v>
      </c>
      <c r="F32" s="24">
        <f t="shared" si="1"/>
        <v>6203748.0630744593</v>
      </c>
      <c r="G32" s="24">
        <f t="shared" si="1"/>
        <v>121120795.51716802</v>
      </c>
      <c r="H32" s="25">
        <f t="shared" si="1"/>
        <v>242241591.03433603</v>
      </c>
    </row>
    <row r="33" spans="1:8" ht="20" customHeight="1" thickBot="1" x14ac:dyDescent="0.2">
      <c r="A33" s="10" t="s">
        <v>102</v>
      </c>
      <c r="B33" s="3" t="s">
        <v>102</v>
      </c>
      <c r="C33" s="11" t="s">
        <v>103</v>
      </c>
      <c r="D33" s="77">
        <v>85.415133858485007</v>
      </c>
      <c r="E33" s="70">
        <v>104.16479738839635</v>
      </c>
      <c r="F33" s="24">
        <f t="shared" si="1"/>
        <v>4374921.4903126471</v>
      </c>
      <c r="G33" s="24">
        <f t="shared" si="1"/>
        <v>85415133.858485013</v>
      </c>
      <c r="H33" s="25">
        <f t="shared" si="1"/>
        <v>170830267.71697003</v>
      </c>
    </row>
    <row r="34" spans="1:8" ht="20" customHeight="1" thickBot="1" x14ac:dyDescent="0.2">
      <c r="A34" s="10" t="s">
        <v>39</v>
      </c>
      <c r="B34" s="3" t="s">
        <v>39</v>
      </c>
      <c r="C34" s="11" t="s">
        <v>40</v>
      </c>
      <c r="D34" s="77">
        <v>16213.1698330006</v>
      </c>
      <c r="E34" s="70">
        <v>19772.158332927564</v>
      </c>
      <c r="F34" s="24">
        <f t="shared" si="1"/>
        <v>830430649.98295772</v>
      </c>
      <c r="G34" s="24">
        <f t="shared" si="1"/>
        <v>16213169833.000603</v>
      </c>
      <c r="H34" s="25">
        <f t="shared" si="1"/>
        <v>32426339666.001205</v>
      </c>
    </row>
    <row r="35" spans="1:8" ht="20" customHeight="1" thickBot="1" x14ac:dyDescent="0.2">
      <c r="A35" s="10" t="s">
        <v>41</v>
      </c>
      <c r="B35" s="3" t="s">
        <v>121</v>
      </c>
      <c r="C35" s="11" t="s">
        <v>42</v>
      </c>
      <c r="D35" s="77">
        <v>42061.642919004698</v>
      </c>
      <c r="E35" s="70">
        <v>51294.686486591097</v>
      </c>
      <c r="F35" s="24">
        <f t="shared" si="1"/>
        <v>2154376832.4368262</v>
      </c>
      <c r="G35" s="24">
        <f t="shared" si="1"/>
        <v>42061642919.0047</v>
      </c>
      <c r="H35" s="25">
        <f t="shared" si="1"/>
        <v>84123285838.009399</v>
      </c>
    </row>
    <row r="36" spans="1:8" ht="20" customHeight="1" thickBot="1" x14ac:dyDescent="0.2">
      <c r="A36" s="10" t="s">
        <v>43</v>
      </c>
      <c r="B36" s="3" t="s">
        <v>144</v>
      </c>
      <c r="C36" s="11" t="s">
        <v>44</v>
      </c>
      <c r="D36" s="77">
        <v>0.66867818000000001</v>
      </c>
      <c r="E36" s="70">
        <v>0.81546119512195125</v>
      </c>
      <c r="F36" s="24">
        <f t="shared" si="1"/>
        <v>34249.370195121955</v>
      </c>
      <c r="G36" s="24">
        <f t="shared" si="1"/>
        <v>668678.18000000005</v>
      </c>
      <c r="H36" s="25">
        <f t="shared" si="1"/>
        <v>1337356.3600000001</v>
      </c>
    </row>
    <row r="37" spans="1:8" ht="20" customHeight="1" thickBot="1" x14ac:dyDescent="0.2">
      <c r="A37" s="10" t="s">
        <v>95</v>
      </c>
      <c r="B37" s="3" t="s">
        <v>95</v>
      </c>
      <c r="C37" s="11" t="s">
        <v>96</v>
      </c>
      <c r="D37" s="77">
        <v>3.33508189639499</v>
      </c>
      <c r="E37" s="70">
        <v>4.0671730443841341</v>
      </c>
      <c r="F37" s="24">
        <f t="shared" si="1"/>
        <v>170821.26786413364</v>
      </c>
      <c r="G37" s="24">
        <f t="shared" si="1"/>
        <v>3335081.8963949899</v>
      </c>
      <c r="H37" s="25">
        <f t="shared" si="1"/>
        <v>6670163.7927899798</v>
      </c>
    </row>
    <row r="38" spans="1:8" ht="20" customHeight="1" thickBot="1" x14ac:dyDescent="0.2">
      <c r="A38" s="10" t="s">
        <v>45</v>
      </c>
      <c r="B38" s="3" t="s">
        <v>145</v>
      </c>
      <c r="C38" s="11" t="s">
        <v>46</v>
      </c>
      <c r="D38" s="77">
        <v>1644.1651999999999</v>
      </c>
      <c r="E38" s="70">
        <v>2005.0795121951219</v>
      </c>
      <c r="F38" s="24">
        <f t="shared" si="1"/>
        <v>84213339.512195125</v>
      </c>
      <c r="G38" s="24">
        <f t="shared" si="1"/>
        <v>1644165200</v>
      </c>
      <c r="H38" s="25">
        <f t="shared" si="1"/>
        <v>3288330400</v>
      </c>
    </row>
    <row r="39" spans="1:8" ht="20" customHeight="1" thickBot="1" x14ac:dyDescent="0.2">
      <c r="A39" s="10" t="s">
        <v>47</v>
      </c>
      <c r="B39" s="3" t="s">
        <v>122</v>
      </c>
      <c r="C39" s="11" t="s">
        <v>48</v>
      </c>
      <c r="D39" s="77">
        <v>159.85628786218399</v>
      </c>
      <c r="E39" s="70">
        <v>194.94669251485854</v>
      </c>
      <c r="F39" s="24">
        <f t="shared" si="1"/>
        <v>8187761.0856240587</v>
      </c>
      <c r="G39" s="24">
        <f t="shared" si="1"/>
        <v>159856287.86218402</v>
      </c>
      <c r="H39" s="25">
        <f t="shared" si="1"/>
        <v>319712575.72436804</v>
      </c>
    </row>
    <row r="40" spans="1:8" ht="20" customHeight="1" thickBot="1" x14ac:dyDescent="0.2">
      <c r="A40" s="10" t="s">
        <v>49</v>
      </c>
      <c r="B40" s="3" t="s">
        <v>123</v>
      </c>
      <c r="C40" s="11" t="s">
        <v>50</v>
      </c>
      <c r="D40" s="77">
        <v>144.986609084051</v>
      </c>
      <c r="E40" s="70">
        <v>176.81293790737928</v>
      </c>
      <c r="F40" s="24">
        <f t="shared" si="1"/>
        <v>7426143.3921099296</v>
      </c>
      <c r="G40" s="24">
        <f t="shared" si="1"/>
        <v>144986609.08405101</v>
      </c>
      <c r="H40" s="25">
        <f t="shared" si="1"/>
        <v>289973218.16810203</v>
      </c>
    </row>
    <row r="41" spans="1:8" ht="20" customHeight="1" x14ac:dyDescent="0.15">
      <c r="A41" s="13" t="s">
        <v>151</v>
      </c>
      <c r="B41" s="4" t="s">
        <v>151</v>
      </c>
      <c r="C41" s="12" t="s">
        <v>154</v>
      </c>
      <c r="D41" s="77">
        <v>0.70899999999999996</v>
      </c>
      <c r="E41" s="70">
        <v>0.86463414634146341</v>
      </c>
      <c r="F41" s="24">
        <f t="shared" si="1"/>
        <v>36314.634146341465</v>
      </c>
      <c r="G41" s="24">
        <f t="shared" si="1"/>
        <v>709000</v>
      </c>
      <c r="H41" s="25">
        <f t="shared" si="1"/>
        <v>1418000</v>
      </c>
    </row>
    <row r="42" spans="1:8" ht="20" customHeight="1" x14ac:dyDescent="0.15">
      <c r="A42" s="63" t="s">
        <v>88</v>
      </c>
      <c r="B42" s="64" t="s">
        <v>88</v>
      </c>
      <c r="C42" s="65" t="s">
        <v>89</v>
      </c>
      <c r="D42" s="77">
        <v>1364.6344040515801</v>
      </c>
      <c r="E42" s="72">
        <v>1664.1882976238783</v>
      </c>
      <c r="F42" s="66">
        <f t="shared" si="1"/>
        <v>69895908.500202894</v>
      </c>
      <c r="G42" s="66">
        <f t="shared" si="1"/>
        <v>1364634404.0515802</v>
      </c>
      <c r="H42" s="66">
        <f t="shared" si="1"/>
        <v>2729268808.1031604</v>
      </c>
    </row>
    <row r="43" spans="1:8" ht="20" customHeight="1" x14ac:dyDescent="0.15">
      <c r="A43" s="10" t="s">
        <v>51</v>
      </c>
      <c r="B43" s="3" t="s">
        <v>124</v>
      </c>
      <c r="C43" s="11" t="s">
        <v>52</v>
      </c>
      <c r="D43" s="77">
        <v>0.30540080154302601</v>
      </c>
      <c r="E43" s="70">
        <v>0.37244000188173904</v>
      </c>
      <c r="F43" s="26">
        <f t="shared" ref="F43:H62" si="2">$E43*F$3</f>
        <v>15642.480079033039</v>
      </c>
      <c r="G43" s="26">
        <f t="shared" si="2"/>
        <v>305400.801543026</v>
      </c>
      <c r="H43" s="27">
        <f t="shared" si="2"/>
        <v>610801.603086052</v>
      </c>
    </row>
    <row r="44" spans="1:8" ht="20" customHeight="1" x14ac:dyDescent="0.15">
      <c r="A44" s="10" t="s">
        <v>53</v>
      </c>
      <c r="B44" s="3" t="s">
        <v>125</v>
      </c>
      <c r="C44" s="11" t="s">
        <v>54</v>
      </c>
      <c r="D44" s="77">
        <v>4.2226514089426503</v>
      </c>
      <c r="E44" s="70">
        <v>5.1495748889544517</v>
      </c>
      <c r="F44" s="26">
        <f t="shared" si="2"/>
        <v>216282.14533608698</v>
      </c>
      <c r="G44" s="26">
        <f t="shared" si="2"/>
        <v>4222651.4089426501</v>
      </c>
      <c r="H44" s="27">
        <f t="shared" si="2"/>
        <v>8445302.8178853001</v>
      </c>
    </row>
    <row r="45" spans="1:8" ht="20" customHeight="1" x14ac:dyDescent="0.15">
      <c r="A45" s="10" t="s">
        <v>55</v>
      </c>
      <c r="B45" s="3" t="s">
        <v>126</v>
      </c>
      <c r="C45" s="11" t="s">
        <v>56</v>
      </c>
      <c r="D45" s="77">
        <v>18.6541146809347</v>
      </c>
      <c r="E45" s="70">
        <v>22.748920342603295</v>
      </c>
      <c r="F45" s="26">
        <f t="shared" si="2"/>
        <v>955454.65438933845</v>
      </c>
      <c r="G45" s="26">
        <f t="shared" si="2"/>
        <v>18654114.680934701</v>
      </c>
      <c r="H45" s="27">
        <f t="shared" si="2"/>
        <v>37308229.361869402</v>
      </c>
    </row>
    <row r="46" spans="1:8" ht="20" customHeight="1" x14ac:dyDescent="0.15">
      <c r="A46" s="10" t="s">
        <v>57</v>
      </c>
      <c r="B46" s="3" t="s">
        <v>146</v>
      </c>
      <c r="C46" s="11" t="s">
        <v>58</v>
      </c>
      <c r="D46" s="77">
        <v>1.8711431000000001</v>
      </c>
      <c r="E46" s="70">
        <v>2.281881829268293</v>
      </c>
      <c r="F46" s="26">
        <f t="shared" si="2"/>
        <v>95839.036829268298</v>
      </c>
      <c r="G46" s="26">
        <f t="shared" si="2"/>
        <v>1871143.1000000003</v>
      </c>
      <c r="H46" s="27">
        <f t="shared" si="2"/>
        <v>3742286.2000000007</v>
      </c>
    </row>
    <row r="47" spans="1:8" ht="20" customHeight="1" x14ac:dyDescent="0.15">
      <c r="A47" s="10" t="s">
        <v>59</v>
      </c>
      <c r="B47" s="3" t="s">
        <v>128</v>
      </c>
      <c r="C47" s="11" t="s">
        <v>60</v>
      </c>
      <c r="D47" s="77">
        <v>1.64843884905992</v>
      </c>
      <c r="E47" s="70">
        <v>2.0102912793413661</v>
      </c>
      <c r="F47" s="26">
        <f t="shared" si="2"/>
        <v>84432.233732337379</v>
      </c>
      <c r="G47" s="26">
        <f t="shared" si="2"/>
        <v>1648438.8490599203</v>
      </c>
      <c r="H47" s="27">
        <f t="shared" si="2"/>
        <v>3296877.6981198406</v>
      </c>
    </row>
    <row r="48" spans="1:8" ht="20" customHeight="1" x14ac:dyDescent="0.15">
      <c r="A48" s="10" t="s">
        <v>90</v>
      </c>
      <c r="B48" s="3" t="s">
        <v>127</v>
      </c>
      <c r="C48" s="11" t="s">
        <v>91</v>
      </c>
      <c r="D48" s="77">
        <v>10.064915502292999</v>
      </c>
      <c r="E48" s="70">
        <v>12.274287197918293</v>
      </c>
      <c r="F48" s="26">
        <f t="shared" si="2"/>
        <v>515520.06231256831</v>
      </c>
      <c r="G48" s="26">
        <f t="shared" si="2"/>
        <v>10064915.502293</v>
      </c>
      <c r="H48" s="27">
        <f t="shared" si="2"/>
        <v>20129831.004586</v>
      </c>
    </row>
    <row r="49" spans="1:8" ht="20" customHeight="1" x14ac:dyDescent="0.15">
      <c r="A49" s="46" t="s">
        <v>170</v>
      </c>
      <c r="B49" s="31" t="s">
        <v>170</v>
      </c>
      <c r="C49" s="30" t="s">
        <v>169</v>
      </c>
      <c r="D49" s="77">
        <v>0.38482705650208099</v>
      </c>
      <c r="E49" s="70">
        <v>0.46930128841717195</v>
      </c>
      <c r="F49" s="26">
        <f t="shared" si="2"/>
        <v>19710.654113521221</v>
      </c>
      <c r="G49" s="26">
        <f t="shared" si="2"/>
        <v>384827.05650208099</v>
      </c>
      <c r="H49" s="27">
        <f t="shared" si="2"/>
        <v>769654.11300416198</v>
      </c>
    </row>
    <row r="50" spans="1:8" ht="20" customHeight="1" x14ac:dyDescent="0.15">
      <c r="A50" s="46" t="s">
        <v>184</v>
      </c>
      <c r="B50" s="31" t="s">
        <v>184</v>
      </c>
      <c r="C50" s="30" t="s">
        <v>185</v>
      </c>
      <c r="D50" s="77">
        <v>56.373953571910597</v>
      </c>
      <c r="E50" s="70">
        <v>68.74872386818366</v>
      </c>
      <c r="F50" s="26">
        <f t="shared" si="2"/>
        <v>2887446.4024637137</v>
      </c>
      <c r="G50" s="26">
        <f t="shared" si="2"/>
        <v>56373953.571910605</v>
      </c>
      <c r="H50" s="27">
        <f t="shared" si="2"/>
        <v>112747907.14382121</v>
      </c>
    </row>
    <row r="51" spans="1:8" ht="20" customHeight="1" x14ac:dyDescent="0.15">
      <c r="A51" s="13" t="s">
        <v>107</v>
      </c>
      <c r="B51" s="4" t="s">
        <v>107</v>
      </c>
      <c r="C51" s="12" t="s">
        <v>108</v>
      </c>
      <c r="D51" s="77">
        <v>3.6088599113985298</v>
      </c>
      <c r="E51" s="70">
        <v>4.4010486724372315</v>
      </c>
      <c r="F51" s="26">
        <f t="shared" si="2"/>
        <v>184844.04424236371</v>
      </c>
      <c r="G51" s="26">
        <f t="shared" si="2"/>
        <v>3608859.91139853</v>
      </c>
      <c r="H51" s="27">
        <f t="shared" si="2"/>
        <v>7217719.82279706</v>
      </c>
    </row>
    <row r="52" spans="1:8" ht="20" customHeight="1" x14ac:dyDescent="0.15">
      <c r="A52" s="10" t="s">
        <v>61</v>
      </c>
      <c r="B52" s="3" t="s">
        <v>147</v>
      </c>
      <c r="C52" s="11" t="s">
        <v>62</v>
      </c>
      <c r="D52" s="77">
        <v>170.22681</v>
      </c>
      <c r="E52" s="70">
        <v>207.59367073170733</v>
      </c>
      <c r="F52" s="26">
        <f t="shared" si="2"/>
        <v>8718934.1707317084</v>
      </c>
      <c r="G52" s="26">
        <f t="shared" si="2"/>
        <v>170226810</v>
      </c>
      <c r="H52" s="27">
        <f t="shared" si="2"/>
        <v>340453620</v>
      </c>
    </row>
    <row r="53" spans="1:8" ht="20" customHeight="1" x14ac:dyDescent="0.15">
      <c r="A53" s="10" t="s">
        <v>100</v>
      </c>
      <c r="B53" s="3" t="s">
        <v>100</v>
      </c>
      <c r="C53" s="11" t="s">
        <v>101</v>
      </c>
      <c r="D53" s="77">
        <v>3.64</v>
      </c>
      <c r="E53" s="70">
        <v>4.4390243902439028</v>
      </c>
      <c r="F53" s="26">
        <f t="shared" si="2"/>
        <v>186439.02439024393</v>
      </c>
      <c r="G53" s="26">
        <f t="shared" si="2"/>
        <v>3640000.0000000005</v>
      </c>
      <c r="H53" s="27">
        <f t="shared" si="2"/>
        <v>7280000.0000000009</v>
      </c>
    </row>
    <row r="54" spans="1:8" ht="20" customHeight="1" x14ac:dyDescent="0.15">
      <c r="A54" s="13" t="s">
        <v>110</v>
      </c>
      <c r="B54" s="4" t="s">
        <v>110</v>
      </c>
      <c r="C54" s="12" t="s">
        <v>109</v>
      </c>
      <c r="D54" s="77">
        <v>4.3028909241218001</v>
      </c>
      <c r="E54" s="70">
        <v>5.2474279562460984</v>
      </c>
      <c r="F54" s="26">
        <f t="shared" si="2"/>
        <v>220391.97416233612</v>
      </c>
      <c r="G54" s="26">
        <f t="shared" si="2"/>
        <v>4302890.9241218008</v>
      </c>
      <c r="H54" s="27">
        <f t="shared" si="2"/>
        <v>8605781.8482436016</v>
      </c>
    </row>
    <row r="55" spans="1:8" ht="20" customHeight="1" x14ac:dyDescent="0.15">
      <c r="A55" s="13" t="s">
        <v>152</v>
      </c>
      <c r="B55" s="4" t="s">
        <v>152</v>
      </c>
      <c r="C55" s="12" t="s">
        <v>153</v>
      </c>
      <c r="D55" s="77">
        <v>79.0104015102131</v>
      </c>
      <c r="E55" s="70">
        <v>96.354148183186709</v>
      </c>
      <c r="F55" s="26">
        <f t="shared" si="2"/>
        <v>4046874.2236938416</v>
      </c>
      <c r="G55" s="26">
        <f t="shared" si="2"/>
        <v>79010401.510213107</v>
      </c>
      <c r="H55" s="27">
        <f t="shared" si="2"/>
        <v>158020803.02042621</v>
      </c>
    </row>
    <row r="56" spans="1:8" ht="20" customHeight="1" x14ac:dyDescent="0.15">
      <c r="A56" s="10" t="s">
        <v>63</v>
      </c>
      <c r="B56" s="3" t="s">
        <v>129</v>
      </c>
      <c r="C56" s="11" t="s">
        <v>64</v>
      </c>
      <c r="D56" s="77">
        <v>3.75</v>
      </c>
      <c r="E56" s="70">
        <v>4.5731707317073171</v>
      </c>
      <c r="F56" s="26">
        <f t="shared" si="2"/>
        <v>192073.17073170733</v>
      </c>
      <c r="G56" s="26">
        <f t="shared" si="2"/>
        <v>3750000</v>
      </c>
      <c r="H56" s="27">
        <f t="shared" si="2"/>
        <v>7500000</v>
      </c>
    </row>
    <row r="57" spans="1:8" ht="20" customHeight="1" x14ac:dyDescent="0.15">
      <c r="A57" s="10" t="s">
        <v>65</v>
      </c>
      <c r="B57" s="3" t="s">
        <v>130</v>
      </c>
      <c r="C57" s="11" t="s">
        <v>66</v>
      </c>
      <c r="D57" s="77">
        <v>1.27471852467205</v>
      </c>
      <c r="E57" s="70">
        <v>1.5545347861854271</v>
      </c>
      <c r="F57" s="26">
        <f t="shared" si="2"/>
        <v>65290.461019787937</v>
      </c>
      <c r="G57" s="26">
        <f t="shared" si="2"/>
        <v>1274718.5246720503</v>
      </c>
      <c r="H57" s="27">
        <f t="shared" si="2"/>
        <v>2549437.0493441005</v>
      </c>
    </row>
    <row r="58" spans="1:8" ht="20" customHeight="1" x14ac:dyDescent="0.15">
      <c r="A58" s="13" t="s">
        <v>150</v>
      </c>
      <c r="B58" s="4" t="s">
        <v>150</v>
      </c>
      <c r="C58" s="67" t="s">
        <v>190</v>
      </c>
      <c r="D58" s="77">
        <v>25.579616999999999</v>
      </c>
      <c r="E58" s="70">
        <v>31.19465487804878</v>
      </c>
      <c r="F58" s="26">
        <f t="shared" si="2"/>
        <v>1310175.5048780488</v>
      </c>
      <c r="G58" s="26">
        <f t="shared" si="2"/>
        <v>25579617</v>
      </c>
      <c r="H58" s="27">
        <f t="shared" si="2"/>
        <v>51159234</v>
      </c>
    </row>
    <row r="59" spans="1:8" ht="20" customHeight="1" x14ac:dyDescent="0.15">
      <c r="A59" s="10" t="s">
        <v>67</v>
      </c>
      <c r="B59" s="3" t="s">
        <v>131</v>
      </c>
      <c r="C59" s="11" t="s">
        <v>68</v>
      </c>
      <c r="D59" s="77">
        <v>17.4944642936652</v>
      </c>
      <c r="E59" s="70">
        <v>21.334712553250245</v>
      </c>
      <c r="F59" s="26">
        <f t="shared" si="2"/>
        <v>896057.92723651032</v>
      </c>
      <c r="G59" s="26">
        <f t="shared" si="2"/>
        <v>17494464.2936652</v>
      </c>
      <c r="H59" s="27">
        <f t="shared" si="2"/>
        <v>34988928.587330401</v>
      </c>
    </row>
    <row r="60" spans="1:8" ht="20" customHeight="1" x14ac:dyDescent="0.15">
      <c r="A60" s="10" t="s">
        <v>69</v>
      </c>
      <c r="B60" s="3" t="s">
        <v>148</v>
      </c>
      <c r="C60" s="11" t="s">
        <v>70</v>
      </c>
      <c r="D60" s="77">
        <v>141.27061</v>
      </c>
      <c r="E60" s="70">
        <v>172.28123170731709</v>
      </c>
      <c r="F60" s="26">
        <f t="shared" si="2"/>
        <v>7235811.7317073178</v>
      </c>
      <c r="G60" s="26">
        <f t="shared" si="2"/>
        <v>141270610</v>
      </c>
      <c r="H60" s="27">
        <f t="shared" si="2"/>
        <v>282541220</v>
      </c>
    </row>
    <row r="61" spans="1:8" ht="20" customHeight="1" x14ac:dyDescent="0.15">
      <c r="A61" s="10" t="s">
        <v>71</v>
      </c>
      <c r="B61" s="3" t="s">
        <v>132</v>
      </c>
      <c r="C61" s="11" t="s">
        <v>72</v>
      </c>
      <c r="D61" s="77">
        <v>9.5737749516119202</v>
      </c>
      <c r="E61" s="70">
        <v>11.675335306843806</v>
      </c>
      <c r="F61" s="26">
        <f t="shared" si="2"/>
        <v>490364.08288743987</v>
      </c>
      <c r="G61" s="26">
        <f t="shared" si="2"/>
        <v>9573774.9516119212</v>
      </c>
      <c r="H61" s="27">
        <f t="shared" si="2"/>
        <v>19147549.903223842</v>
      </c>
    </row>
    <row r="62" spans="1:8" ht="20" customHeight="1" x14ac:dyDescent="0.15">
      <c r="A62" s="10" t="s">
        <v>73</v>
      </c>
      <c r="B62" s="3" t="s">
        <v>133</v>
      </c>
      <c r="C62" s="11" t="s">
        <v>74</v>
      </c>
      <c r="D62" s="77">
        <v>0.79534678716597695</v>
      </c>
      <c r="E62" s="70">
        <v>0.96993510629997193</v>
      </c>
      <c r="F62" s="26">
        <f t="shared" si="2"/>
        <v>40737.27446459882</v>
      </c>
      <c r="G62" s="26">
        <f t="shared" si="2"/>
        <v>795346.78716597694</v>
      </c>
      <c r="H62" s="27">
        <f t="shared" si="2"/>
        <v>1590693.5743319539</v>
      </c>
    </row>
    <row r="63" spans="1:8" ht="31.5" customHeight="1" x14ac:dyDescent="0.15">
      <c r="A63" s="10" t="s">
        <v>92</v>
      </c>
      <c r="B63" s="31" t="s">
        <v>191</v>
      </c>
      <c r="C63" s="30" t="s">
        <v>171</v>
      </c>
      <c r="D63" s="77">
        <v>28.897571485115598</v>
      </c>
      <c r="E63" s="70">
        <v>35.240940835506827</v>
      </c>
      <c r="F63" s="26">
        <f t="shared" ref="F63:H75" si="3">$E63*F$3</f>
        <v>1480119.5150912867</v>
      </c>
      <c r="G63" s="26">
        <f t="shared" si="3"/>
        <v>28897571.485115599</v>
      </c>
      <c r="H63" s="27">
        <f t="shared" si="3"/>
        <v>57795142.970231198</v>
      </c>
    </row>
    <row r="64" spans="1:8" ht="20" customHeight="1" x14ac:dyDescent="0.15">
      <c r="A64" s="10" t="s">
        <v>75</v>
      </c>
      <c r="B64" s="3" t="s">
        <v>75</v>
      </c>
      <c r="C64" s="11" t="s">
        <v>76</v>
      </c>
      <c r="D64" s="77">
        <v>32.434107170127398</v>
      </c>
      <c r="E64" s="70">
        <v>39.55378923186268</v>
      </c>
      <c r="F64" s="26">
        <f t="shared" si="3"/>
        <v>1661259.1477382325</v>
      </c>
      <c r="G64" s="26">
        <f t="shared" si="3"/>
        <v>32434107.170127399</v>
      </c>
      <c r="H64" s="27">
        <f t="shared" si="3"/>
        <v>64868214.340254799</v>
      </c>
    </row>
    <row r="65" spans="1:8" x14ac:dyDescent="0.15">
      <c r="A65" s="10" t="s">
        <v>77</v>
      </c>
      <c r="B65" s="3" t="s">
        <v>134</v>
      </c>
      <c r="C65" s="11" t="s">
        <v>78</v>
      </c>
      <c r="D65" s="77">
        <v>6.7796160782709203</v>
      </c>
      <c r="E65" s="70">
        <v>8.2678244856962451</v>
      </c>
      <c r="F65" s="26">
        <f t="shared" si="3"/>
        <v>347248.6283992423</v>
      </c>
      <c r="G65" s="26">
        <f t="shared" si="3"/>
        <v>6779616.0782709206</v>
      </c>
      <c r="H65" s="27">
        <f t="shared" si="3"/>
        <v>13559232.156541841</v>
      </c>
    </row>
    <row r="66" spans="1:8" ht="20" customHeight="1" x14ac:dyDescent="0.15">
      <c r="A66" s="10" t="s">
        <v>79</v>
      </c>
      <c r="B66" s="3" t="s">
        <v>135</v>
      </c>
      <c r="C66" s="11" t="s">
        <v>80</v>
      </c>
      <c r="D66" s="77">
        <v>2.8892229681028199</v>
      </c>
      <c r="E66" s="70">
        <v>3.5234426440278295</v>
      </c>
      <c r="F66" s="26">
        <f t="shared" si="3"/>
        <v>147984.59104916884</v>
      </c>
      <c r="G66" s="26">
        <f t="shared" si="3"/>
        <v>2889222.9681028202</v>
      </c>
      <c r="H66" s="27">
        <f t="shared" si="3"/>
        <v>5778445.9362056404</v>
      </c>
    </row>
    <row r="67" spans="1:8" ht="20" customHeight="1" x14ac:dyDescent="0.15">
      <c r="A67" s="10" t="s">
        <v>81</v>
      </c>
      <c r="B67" s="3" t="s">
        <v>149</v>
      </c>
      <c r="C67" s="30" t="s">
        <v>82</v>
      </c>
      <c r="D67" s="77">
        <v>39858208</v>
      </c>
      <c r="E67" s="70">
        <v>48607570.73170732</v>
      </c>
      <c r="F67" s="26">
        <f t="shared" si="3"/>
        <v>2041517970731.7075</v>
      </c>
      <c r="G67" s="26">
        <f t="shared" si="3"/>
        <v>39858208000000</v>
      </c>
      <c r="H67" s="27">
        <f t="shared" si="3"/>
        <v>79716416000000</v>
      </c>
    </row>
    <row r="68" spans="1:8" ht="20" customHeight="1" x14ac:dyDescent="0.15">
      <c r="A68" s="13" t="s">
        <v>112</v>
      </c>
      <c r="B68" s="4" t="s">
        <v>112</v>
      </c>
      <c r="C68" s="12" t="s">
        <v>111</v>
      </c>
      <c r="D68" s="77">
        <v>39.824707427558003</v>
      </c>
      <c r="E68" s="70">
        <v>48.56671637507074</v>
      </c>
      <c r="F68" s="26">
        <f t="shared" si="3"/>
        <v>2039802.0877529711</v>
      </c>
      <c r="G68" s="26">
        <f t="shared" si="3"/>
        <v>39824707.427558005</v>
      </c>
      <c r="H68" s="27">
        <f t="shared" si="3"/>
        <v>79649414.85511601</v>
      </c>
    </row>
    <row r="69" spans="1:8" ht="27" customHeight="1" x14ac:dyDescent="0.15">
      <c r="A69" s="10" t="s">
        <v>93</v>
      </c>
      <c r="B69" s="3" t="s">
        <v>93</v>
      </c>
      <c r="C69" s="11" t="s">
        <v>94</v>
      </c>
      <c r="D69" s="77">
        <v>3.6724999999999999</v>
      </c>
      <c r="E69" s="70">
        <v>4.4786585365853657</v>
      </c>
      <c r="F69" s="26">
        <f t="shared" si="3"/>
        <v>188103.65853658537</v>
      </c>
      <c r="G69" s="26">
        <f t="shared" si="3"/>
        <v>3672500</v>
      </c>
      <c r="H69" s="27">
        <f t="shared" si="3"/>
        <v>7345000</v>
      </c>
    </row>
    <row r="70" spans="1:8" ht="20" customHeight="1" x14ac:dyDescent="0.15">
      <c r="A70" s="10" t="s">
        <v>83</v>
      </c>
      <c r="B70" s="3" t="s">
        <v>136</v>
      </c>
      <c r="C70" s="11" t="s">
        <v>84</v>
      </c>
      <c r="D70" s="77">
        <v>0.73247272731580604</v>
      </c>
      <c r="E70" s="70">
        <v>0.89325942355586108</v>
      </c>
      <c r="F70" s="26">
        <f t="shared" si="3"/>
        <v>37516.895789346163</v>
      </c>
      <c r="G70" s="26">
        <f t="shared" si="3"/>
        <v>732472.72731580609</v>
      </c>
      <c r="H70" s="27">
        <f t="shared" si="3"/>
        <v>1464945.4546316122</v>
      </c>
    </row>
    <row r="71" spans="1:8" ht="20" customHeight="1" x14ac:dyDescent="0.15">
      <c r="A71" s="46" t="s">
        <v>177</v>
      </c>
      <c r="B71" s="31" t="s">
        <v>177</v>
      </c>
      <c r="C71" s="30" t="s">
        <v>178</v>
      </c>
      <c r="D71" s="77">
        <v>40.089697877175603</v>
      </c>
      <c r="E71" s="70">
        <v>48.889875459970249</v>
      </c>
      <c r="F71" s="26">
        <f t="shared" si="3"/>
        <v>2053374.7693187504</v>
      </c>
      <c r="G71" s="26">
        <f t="shared" si="3"/>
        <v>40089697.877175607</v>
      </c>
      <c r="H71" s="27">
        <f t="shared" si="3"/>
        <v>80179395.754351214</v>
      </c>
    </row>
    <row r="72" spans="1:8" ht="20" customHeight="1" x14ac:dyDescent="0.15">
      <c r="A72" s="10" t="s">
        <v>2</v>
      </c>
      <c r="B72" s="31" t="s">
        <v>192</v>
      </c>
      <c r="C72" s="11" t="s">
        <v>85</v>
      </c>
      <c r="D72" s="77">
        <v>1</v>
      </c>
      <c r="E72" s="70">
        <v>1.2195121951219512</v>
      </c>
      <c r="F72" s="26">
        <f t="shared" si="3"/>
        <v>51219.512195121948</v>
      </c>
      <c r="G72" s="26">
        <f t="shared" si="3"/>
        <v>1000000</v>
      </c>
      <c r="H72" s="27">
        <f t="shared" si="3"/>
        <v>2000000</v>
      </c>
    </row>
    <row r="73" spans="1:8" ht="26" x14ac:dyDescent="0.15">
      <c r="A73" s="10" t="s">
        <v>86</v>
      </c>
      <c r="B73" s="3" t="s">
        <v>158</v>
      </c>
      <c r="C73" s="11" t="s">
        <v>159</v>
      </c>
      <c r="D73" s="77">
        <v>9.9875000000000007</v>
      </c>
      <c r="E73" s="73">
        <v>12.179878048780489</v>
      </c>
      <c r="F73" s="26">
        <f t="shared" si="3"/>
        <v>511554.87804878055</v>
      </c>
      <c r="G73" s="26">
        <f t="shared" si="3"/>
        <v>9987500.0000000019</v>
      </c>
      <c r="H73" s="27">
        <f t="shared" si="3"/>
        <v>19975000.000000004</v>
      </c>
    </row>
    <row r="74" spans="1:8" x14ac:dyDescent="0.15">
      <c r="A74" s="10" t="s">
        <v>86</v>
      </c>
      <c r="B74" s="3" t="s">
        <v>137</v>
      </c>
      <c r="C74" s="30" t="s">
        <v>87</v>
      </c>
      <c r="D74" s="77">
        <v>2147.3000000000002</v>
      </c>
      <c r="E74" s="73">
        <v>2618.6585365853662</v>
      </c>
      <c r="F74" s="26">
        <f t="shared" si="3"/>
        <v>109983658.53658538</v>
      </c>
      <c r="G74" s="26">
        <f t="shared" si="3"/>
        <v>2147300000.0000002</v>
      </c>
      <c r="H74" s="27">
        <f t="shared" si="3"/>
        <v>4294600000.0000005</v>
      </c>
    </row>
    <row r="75" spans="1:8" ht="20" customHeight="1" thickBot="1" x14ac:dyDescent="0.2">
      <c r="A75" s="55"/>
      <c r="B75" s="56" t="s">
        <v>186</v>
      </c>
      <c r="C75" s="75" t="s">
        <v>187</v>
      </c>
      <c r="D75" s="78">
        <v>26239.6612004124</v>
      </c>
      <c r="E75" s="74">
        <v>31999.586829771222</v>
      </c>
      <c r="F75" s="53">
        <f t="shared" si="3"/>
        <v>1343982646.8503914</v>
      </c>
      <c r="G75" s="53">
        <f t="shared" si="3"/>
        <v>26239661200.412403</v>
      </c>
      <c r="H75" s="54">
        <f t="shared" si="3"/>
        <v>52479322400.824806</v>
      </c>
    </row>
    <row r="76" spans="1:8" ht="20" customHeight="1" x14ac:dyDescent="0.15">
      <c r="A76" s="19"/>
      <c r="B76" s="19"/>
      <c r="C76" s="20"/>
      <c r="D76" s="61"/>
      <c r="E76" s="61"/>
    </row>
    <row r="77" spans="1:8" x14ac:dyDescent="0.15">
      <c r="D77" s="57"/>
      <c r="E77" s="57"/>
    </row>
  </sheetData>
  <mergeCells count="3">
    <mergeCell ref="A1:C2"/>
    <mergeCell ref="F2:H2"/>
    <mergeCell ref="D2:E2"/>
  </mergeCells>
  <phoneticPr fontId="0" type="noConversion"/>
  <pageMargins left="0.19" right="0.17" top="0.82" bottom="0.79" header="0.27" footer="0.5"/>
  <pageSetup scale="68" fitToHeight="2" orientation="portrait" r:id="rId1"/>
  <headerFooter alignWithMargins="0">
    <oddHeader xml:space="preserve">&amp;C&amp;"Arial,Bold"&amp;14GENERAL REGISTRY
CONVERSION RATES 
</oddHeader>
    <oddFooter>&amp;C&amp;"Arial,Italic"&amp;8&amp;Z&amp;F&amp;RPage &amp;P of 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9"/>
  <sheetViews>
    <sheetView view="pageLayout" zoomScaleNormal="100" workbookViewId="0">
      <selection activeCell="A2" sqref="A2"/>
    </sheetView>
  </sheetViews>
  <sheetFormatPr baseColWidth="10" defaultColWidth="8.83203125" defaultRowHeight="13" x14ac:dyDescent="0.15"/>
  <cols>
    <col min="1" max="1" width="11.5" customWidth="1"/>
    <col min="2" max="2" width="27.5" customWidth="1"/>
    <col min="3" max="3" width="10" bestFit="1" customWidth="1"/>
    <col min="4" max="4" width="11.83203125" customWidth="1"/>
    <col min="5" max="5" width="20.83203125" customWidth="1"/>
  </cols>
  <sheetData>
    <row r="1" spans="1:5" ht="29" thickBot="1" x14ac:dyDescent="0.25">
      <c r="A1" s="36" t="s">
        <v>157</v>
      </c>
      <c r="B1" s="37" t="s">
        <v>164</v>
      </c>
      <c r="C1" s="38" t="s">
        <v>172</v>
      </c>
      <c r="D1" s="39" t="s">
        <v>162</v>
      </c>
      <c r="E1" s="38" t="s">
        <v>161</v>
      </c>
    </row>
    <row r="2" spans="1:5" ht="26" customHeight="1" x14ac:dyDescent="0.2">
      <c r="A2" s="32" t="s">
        <v>165</v>
      </c>
      <c r="B2" s="40" t="str">
        <f>IFERROR(INDEX('[1]CURRENT RATES'!$C$4:$C$68,MATCH(A2,'[1]CURRENT RATES'!$B$4:$B$68,0)),"")</f>
        <v>CYPRUS POUND</v>
      </c>
      <c r="C2" s="33">
        <v>50000</v>
      </c>
      <c r="D2" s="40">
        <f>IFERROR(INDEX('CURRENT RATES'!$E$4:$E$74,MATCH(A2,'CURRENT RATES'!$B$4:$B$74,0)),"")</f>
        <v>0.60589357317073178</v>
      </c>
      <c r="E2" s="41">
        <f t="shared" ref="E2:E18" si="0">IFERROR((C2/D2),"")</f>
        <v>82522.743620372989</v>
      </c>
    </row>
    <row r="3" spans="1:5" ht="26" customHeight="1" x14ac:dyDescent="0.2">
      <c r="A3" s="34"/>
      <c r="B3" s="40"/>
      <c r="C3" s="35"/>
      <c r="D3" s="40" t="str">
        <f>IFERROR(INDEX('CURRENT RATES'!$E$4:$E$74,MATCH(A3,'CURRENT RATES'!$B$4:$B$74,0)),"")</f>
        <v/>
      </c>
      <c r="E3" s="41" t="str">
        <f t="shared" si="0"/>
        <v/>
      </c>
    </row>
    <row r="4" spans="1:5" ht="26" customHeight="1" x14ac:dyDescent="0.2">
      <c r="A4" s="34"/>
      <c r="B4" s="40"/>
      <c r="C4" s="35"/>
      <c r="D4" s="40" t="str">
        <f>IFERROR(INDEX('CURRENT RATES'!$E$4:$E$74,MATCH(A4,'CURRENT RATES'!$B$4:$B$74,0)),"")</f>
        <v/>
      </c>
      <c r="E4" s="41" t="str">
        <f t="shared" si="0"/>
        <v/>
      </c>
    </row>
    <row r="5" spans="1:5" ht="26" customHeight="1" x14ac:dyDescent="0.2">
      <c r="A5" s="34"/>
      <c r="B5" s="40" t="str">
        <f>IFERROR(INDEX('[1]CURRENT RATES'!$C$4:$C$68,MATCH(A5,'[1]CURRENT RATES'!$B$4:$B$68,0)),"")</f>
        <v/>
      </c>
      <c r="C5" s="35"/>
      <c r="D5" s="40" t="str">
        <f>IFERROR(INDEX('CURRENT RATES'!$E$4:$E$74,MATCH(A5,'CURRENT RATES'!$B$4:$B$74,0)),"")</f>
        <v/>
      </c>
      <c r="E5" s="41" t="str">
        <f t="shared" si="0"/>
        <v/>
      </c>
    </row>
    <row r="6" spans="1:5" ht="26" customHeight="1" x14ac:dyDescent="0.2">
      <c r="A6" s="34"/>
      <c r="B6" s="40" t="str">
        <f>IFERROR(INDEX('[1]CURRENT RATES'!$C$4:$C$68,MATCH(A6,'[1]CURRENT RATES'!$B$4:$B$68,0)),"")</f>
        <v/>
      </c>
      <c r="C6" s="35"/>
      <c r="D6" s="40" t="str">
        <f>IFERROR(INDEX('CURRENT RATES'!$E$4:$E$74,MATCH(A6,'CURRENT RATES'!$B$4:$B$74,0)),"")</f>
        <v/>
      </c>
      <c r="E6" s="41" t="str">
        <f t="shared" si="0"/>
        <v/>
      </c>
    </row>
    <row r="7" spans="1:5" ht="26" customHeight="1" x14ac:dyDescent="0.2">
      <c r="A7" s="34"/>
      <c r="B7" s="40" t="str">
        <f>IFERROR(INDEX('[1]CURRENT RATES'!$C$4:$C$68,MATCH(A7,'[1]CURRENT RATES'!$B$4:$B$68,0)),"")</f>
        <v/>
      </c>
      <c r="C7" s="35"/>
      <c r="D7" s="40" t="str">
        <f>IFERROR(INDEX('CURRENT RATES'!$E$4:$E$74,MATCH(A7,'CURRENT RATES'!$B$4:$B$74,0)),"")</f>
        <v/>
      </c>
      <c r="E7" s="41" t="str">
        <f t="shared" si="0"/>
        <v/>
      </c>
    </row>
    <row r="8" spans="1:5" ht="26" customHeight="1" x14ac:dyDescent="0.2">
      <c r="A8" s="34"/>
      <c r="B8" s="40" t="str">
        <f>IFERROR(INDEX('[1]CURRENT RATES'!$C$4:$C$68,MATCH(A8,'[1]CURRENT RATES'!$B$4:$B$68,0)),"")</f>
        <v/>
      </c>
      <c r="C8" s="35"/>
      <c r="D8" s="40" t="str">
        <f>IFERROR(INDEX('CURRENT RATES'!$E$4:$E$74,MATCH(A8,'CURRENT RATES'!$B$4:$B$74,0)),"")</f>
        <v/>
      </c>
      <c r="E8" s="41" t="str">
        <f t="shared" si="0"/>
        <v/>
      </c>
    </row>
    <row r="9" spans="1:5" ht="26" customHeight="1" x14ac:dyDescent="0.2">
      <c r="A9" s="34"/>
      <c r="B9" s="40" t="str">
        <f>IFERROR(INDEX('[1]CURRENT RATES'!$C$4:$C$68,MATCH(A9,'[1]CURRENT RATES'!$B$4:$B$68,0)),"")</f>
        <v/>
      </c>
      <c r="C9" s="35"/>
      <c r="D9" s="40" t="str">
        <f>IFERROR(INDEX('CURRENT RATES'!$E$4:$E$74,MATCH(A9,'CURRENT RATES'!$B$4:$B$74,0)),"")</f>
        <v/>
      </c>
      <c r="E9" s="41" t="str">
        <f t="shared" si="0"/>
        <v/>
      </c>
    </row>
    <row r="10" spans="1:5" ht="26" customHeight="1" x14ac:dyDescent="0.2">
      <c r="A10" s="34"/>
      <c r="B10" s="40" t="str">
        <f>IFERROR(INDEX('[1]CURRENT RATES'!$C$4:$C$68,MATCH(A10,'[1]CURRENT RATES'!$B$4:$B$68,0)),"")</f>
        <v/>
      </c>
      <c r="C10" s="35"/>
      <c r="D10" s="40" t="str">
        <f>IFERROR(INDEX('CURRENT RATES'!$E$4:$E$74,MATCH(A10,'CURRENT RATES'!$B$4:$B$74,0)),"")</f>
        <v/>
      </c>
      <c r="E10" s="41" t="str">
        <f t="shared" si="0"/>
        <v/>
      </c>
    </row>
    <row r="11" spans="1:5" ht="26" customHeight="1" x14ac:dyDescent="0.2">
      <c r="A11" s="34"/>
      <c r="B11" s="40" t="str">
        <f>IFERROR(INDEX('[1]CURRENT RATES'!$C$4:$C$68,MATCH(A11,'[1]CURRENT RATES'!$B$4:$B$68,0)),"")</f>
        <v/>
      </c>
      <c r="C11" s="35"/>
      <c r="D11" s="40" t="str">
        <f>IFERROR(INDEX('CURRENT RATES'!$E$4:$E$74,MATCH(A11,'CURRENT RATES'!$B$4:$B$74,0)),"")</f>
        <v/>
      </c>
      <c r="E11" s="41" t="str">
        <f t="shared" si="0"/>
        <v/>
      </c>
    </row>
    <row r="12" spans="1:5" ht="26" customHeight="1" x14ac:dyDescent="0.2">
      <c r="A12" s="34"/>
      <c r="B12" s="40" t="str">
        <f>IFERROR(INDEX('[1]CURRENT RATES'!$C$4:$C$68,MATCH(A12,'[1]CURRENT RATES'!$B$4:$B$68,0)),"")</f>
        <v/>
      </c>
      <c r="C12" s="35"/>
      <c r="D12" s="40" t="str">
        <f>IFERROR(INDEX('CURRENT RATES'!$E$4:$E$74,MATCH(A12,'CURRENT RATES'!$B$4:$B$74,0)),"")</f>
        <v/>
      </c>
      <c r="E12" s="41" t="str">
        <f t="shared" si="0"/>
        <v/>
      </c>
    </row>
    <row r="13" spans="1:5" ht="26" customHeight="1" x14ac:dyDescent="0.2">
      <c r="A13" s="34"/>
      <c r="B13" s="40" t="str">
        <f>IFERROR(INDEX('[1]CURRENT RATES'!$C$4:$C$68,MATCH(A13,'[1]CURRENT RATES'!$B$4:$B$68,0)),"")</f>
        <v/>
      </c>
      <c r="C13" s="35"/>
      <c r="D13" s="40" t="str">
        <f>IFERROR(INDEX('CURRENT RATES'!$E$4:$E$74,MATCH(A13,'CURRENT RATES'!$B$4:$B$74,0)),"")</f>
        <v/>
      </c>
      <c r="E13" s="41" t="str">
        <f t="shared" si="0"/>
        <v/>
      </c>
    </row>
    <row r="14" spans="1:5" ht="26" customHeight="1" x14ac:dyDescent="0.2">
      <c r="A14" s="34"/>
      <c r="B14" s="40" t="str">
        <f>IFERROR(INDEX('[1]CURRENT RATES'!$C$4:$C$68,MATCH(A14,'[1]CURRENT RATES'!$B$4:$B$68,0)),"")</f>
        <v/>
      </c>
      <c r="C14" s="35"/>
      <c r="D14" s="40" t="str">
        <f>IFERROR(INDEX('CURRENT RATES'!$E$4:$E$74,MATCH(A14,'CURRENT RATES'!$B$4:$B$74,0)),"")</f>
        <v/>
      </c>
      <c r="E14" s="41" t="str">
        <f t="shared" si="0"/>
        <v/>
      </c>
    </row>
    <row r="15" spans="1:5" ht="26" customHeight="1" x14ac:dyDescent="0.2">
      <c r="A15" s="34"/>
      <c r="B15" s="40" t="str">
        <f>IFERROR(INDEX('[1]CURRENT RATES'!$C$4:$C$68,MATCH(A15,'[1]CURRENT RATES'!$B$4:$B$68,0)),"")</f>
        <v/>
      </c>
      <c r="C15" s="35"/>
      <c r="D15" s="40" t="str">
        <f>IFERROR(INDEX('CURRENT RATES'!$E$4:$E$74,MATCH(A15,'CURRENT RATES'!$B$4:$B$74,0)),"")</f>
        <v/>
      </c>
      <c r="E15" s="41" t="str">
        <f t="shared" si="0"/>
        <v/>
      </c>
    </row>
    <row r="16" spans="1:5" ht="26" customHeight="1" x14ac:dyDescent="0.2">
      <c r="A16" s="34"/>
      <c r="B16" s="40" t="str">
        <f>IFERROR(INDEX('[1]CURRENT RATES'!$C$4:$C$68,MATCH(A16,'[1]CURRENT RATES'!$B$4:$B$68,0)),"")</f>
        <v/>
      </c>
      <c r="C16" s="35"/>
      <c r="D16" s="40" t="str">
        <f>IFERROR(INDEX('CURRENT RATES'!$E$4:$E$74,MATCH(A16,'CURRENT RATES'!$B$4:$B$74,0)),"")</f>
        <v/>
      </c>
      <c r="E16" s="41" t="str">
        <f t="shared" si="0"/>
        <v/>
      </c>
    </row>
    <row r="17" spans="1:5" ht="26" customHeight="1" x14ac:dyDescent="0.2">
      <c r="A17" s="34"/>
      <c r="B17" s="40" t="str">
        <f>IFERROR(INDEX('[1]CURRENT RATES'!$C$4:$C$68,MATCH(A17,'[1]CURRENT RATES'!$B$4:$B$68,0)),"")</f>
        <v/>
      </c>
      <c r="C17" s="35"/>
      <c r="D17" s="40" t="str">
        <f>IFERROR(INDEX('CURRENT RATES'!$E$4:$E$74,MATCH(A17,'CURRENT RATES'!$B$4:$B$74,0)),"")</f>
        <v/>
      </c>
      <c r="E17" s="41" t="str">
        <f t="shared" si="0"/>
        <v/>
      </c>
    </row>
    <row r="18" spans="1:5" ht="26" customHeight="1" x14ac:dyDescent="0.2">
      <c r="A18" s="34"/>
      <c r="B18" s="40" t="str">
        <f>IFERROR(INDEX('[1]CURRENT RATES'!$C$4:$C$68,MATCH(A18,'[1]CURRENT RATES'!$B$4:$B$68,0)),"")</f>
        <v/>
      </c>
      <c r="C18" s="35"/>
      <c r="D18" s="40" t="str">
        <f>IFERROR(INDEX('CURRENT RATES'!$E$4:$E$74,MATCH(A18,'CURRENT RATES'!$B$4:$B$74,0)),"")</f>
        <v/>
      </c>
      <c r="E18" s="41" t="str">
        <f t="shared" si="0"/>
        <v/>
      </c>
    </row>
    <row r="19" spans="1:5" ht="14" x14ac:dyDescent="0.2">
      <c r="A19" s="44" t="s">
        <v>163</v>
      </c>
      <c r="B19" s="45"/>
      <c r="C19" s="45"/>
      <c r="D19" s="42"/>
      <c r="E19" s="43">
        <f>SUM(E2:E18)</f>
        <v>82522.743620372989</v>
      </c>
    </row>
  </sheetData>
  <sheetProtection password="F5F2" sheet="1" objects="1" scenarios="1"/>
  <pageMargins left="0.7" right="0.7" top="1.2916666666666667" bottom="0.75" header="0.3" footer="0.3"/>
  <pageSetup orientation="portrait" r:id="rId1"/>
  <headerFooter>
    <oddHeader>&amp;C&amp;"Arial,Bold"&amp;12&amp;KC00000GENERAL REGISTRY
FOREIGN CURRENCY CALCULATOR</oddHead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CURRENT RATES</vt:lpstr>
      <vt:lpstr>Calculator</vt:lpstr>
      <vt:lpstr>'CURRENT RATES'!Print_Titles</vt:lpstr>
    </vt:vector>
  </TitlesOfParts>
  <Company>Cayman Islands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grace_cr</dc:creator>
  <cp:lastModifiedBy>Catherine Rennie</cp:lastModifiedBy>
  <cp:lastPrinted>2017-12-13T20:45:35Z</cp:lastPrinted>
  <dcterms:created xsi:type="dcterms:W3CDTF">2005-01-10T22:08:39Z</dcterms:created>
  <dcterms:modified xsi:type="dcterms:W3CDTF">2025-07-10T15:45:46Z</dcterms:modified>
</cp:coreProperties>
</file>